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8275" windowHeight="16440" tabRatio="500"/>
  </bookViews>
  <sheets>
    <sheet name="Master Sheet" sheetId="26" r:id="rId1"/>
  </sheets>
  <definedNames>
    <definedName name="_xlnm._FilterDatabase">#REF!</definedName>
    <definedName name="_FilterDatabase_1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26"/>
  <c r="K4"/>
  <c r="K6"/>
  <c r="K5"/>
  <c r="O24" l="1"/>
  <c r="N24" s="1"/>
  <c r="O23"/>
  <c r="N23"/>
  <c r="O22"/>
  <c r="N22" s="1"/>
  <c r="O28"/>
  <c r="N28" s="1"/>
  <c r="O27"/>
  <c r="N27" s="1"/>
  <c r="O76"/>
  <c r="N76" s="1"/>
  <c r="O75"/>
  <c r="N75" s="1"/>
  <c r="O74"/>
  <c r="N74"/>
  <c r="O97"/>
  <c r="N97"/>
  <c r="O96"/>
  <c r="N96"/>
  <c r="O95"/>
  <c r="N95"/>
  <c r="O94"/>
  <c r="N94"/>
  <c r="O93"/>
  <c r="N93"/>
  <c r="O92"/>
  <c r="N92"/>
  <c r="O91"/>
  <c r="N91"/>
  <c r="O90"/>
  <c r="N90"/>
  <c r="O105"/>
  <c r="N105" s="1"/>
  <c r="O104"/>
  <c r="N104" s="1"/>
  <c r="O103"/>
  <c r="N103"/>
  <c r="O102"/>
  <c r="N102" s="1"/>
  <c r="O101"/>
  <c r="N101" s="1"/>
  <c r="O100"/>
  <c r="N100" s="1"/>
  <c r="O99"/>
  <c r="N99"/>
  <c r="O108"/>
  <c r="N108"/>
  <c r="O113"/>
  <c r="N113"/>
  <c r="O112"/>
  <c r="N112"/>
  <c r="O111"/>
  <c r="N111"/>
  <c r="O117"/>
  <c r="N117"/>
  <c r="O116"/>
  <c r="N116"/>
  <c r="O115"/>
  <c r="N115"/>
  <c r="O126"/>
  <c r="N126"/>
  <c r="O125"/>
  <c r="N125"/>
  <c r="O124"/>
  <c r="N124"/>
  <c r="O123"/>
  <c r="N123"/>
  <c r="O132"/>
  <c r="N132" s="1"/>
  <c r="O131"/>
  <c r="N131" s="1"/>
  <c r="O130"/>
  <c r="N130" s="1"/>
  <c r="O129"/>
  <c r="N129" s="1"/>
  <c r="O138"/>
  <c r="N138" s="1"/>
  <c r="O137"/>
  <c r="N137" s="1"/>
  <c r="O136"/>
  <c r="N136" s="1"/>
  <c r="O135"/>
  <c r="N135" s="1"/>
  <c r="O150"/>
  <c r="N150" s="1"/>
  <c r="O148"/>
  <c r="N148"/>
  <c r="O146"/>
  <c r="N146"/>
  <c r="O144"/>
  <c r="N144" s="1"/>
  <c r="O142"/>
  <c r="N142" s="1"/>
  <c r="O140"/>
  <c r="N140" s="1"/>
  <c r="O134"/>
  <c r="N134" s="1"/>
  <c r="O128"/>
  <c r="N128" s="1"/>
  <c r="O122"/>
  <c r="N122"/>
  <c r="O119"/>
  <c r="N119"/>
  <c r="O110"/>
  <c r="N110"/>
  <c r="O107"/>
  <c r="N107"/>
  <c r="O89"/>
  <c r="N89" s="1"/>
  <c r="O86"/>
  <c r="N86"/>
  <c r="O84"/>
  <c r="N84"/>
  <c r="O82"/>
  <c r="N82"/>
  <c r="O80"/>
  <c r="N80"/>
  <c r="O78"/>
  <c r="N78"/>
  <c r="O73"/>
  <c r="N73"/>
  <c r="O70"/>
  <c r="N70"/>
  <c r="O68"/>
  <c r="N68"/>
  <c r="O66"/>
  <c r="N66"/>
  <c r="O64"/>
  <c r="N64" s="1"/>
  <c r="O62"/>
  <c r="N62" s="1"/>
  <c r="O60"/>
  <c r="N60" s="1"/>
  <c r="O58"/>
  <c r="N58" s="1"/>
  <c r="O56"/>
  <c r="N56" s="1"/>
  <c r="O54"/>
  <c r="N54" s="1"/>
  <c r="O52"/>
  <c r="N52" s="1"/>
  <c r="O49"/>
  <c r="N49" s="1"/>
  <c r="O47"/>
  <c r="N47" s="1"/>
  <c r="O45"/>
  <c r="N45" s="1"/>
  <c r="O43"/>
  <c r="N43" s="1"/>
  <c r="O41"/>
  <c r="N41"/>
  <c r="O39"/>
  <c r="N39"/>
  <c r="O37"/>
  <c r="N37" s="1"/>
  <c r="O35"/>
  <c r="N35" s="1"/>
  <c r="O33"/>
  <c r="N33" s="1"/>
  <c r="O31"/>
  <c r="N31" s="1"/>
  <c r="O26"/>
  <c r="N26"/>
  <c r="O21"/>
  <c r="N21"/>
  <c r="J6"/>
  <c r="J5"/>
  <c r="L6" l="1"/>
  <c r="L5"/>
  <c r="G150"/>
  <c r="E150" s="1"/>
  <c r="E149" s="1"/>
  <c r="G148"/>
  <c r="E148" s="1"/>
  <c r="E147" s="1"/>
  <c r="G146"/>
  <c r="E146" s="1"/>
  <c r="E145" s="1"/>
  <c r="G144"/>
  <c r="E144"/>
  <c r="E143" s="1"/>
  <c r="G142"/>
  <c r="E142" s="1"/>
  <c r="E141" s="1"/>
  <c r="G140"/>
  <c r="E140" s="1"/>
  <c r="E139" s="1"/>
  <c r="G138"/>
  <c r="E138" s="1"/>
  <c r="G137"/>
  <c r="E137" s="1"/>
  <c r="G136"/>
  <c r="E136" s="1"/>
  <c r="G135"/>
  <c r="E135" s="1"/>
  <c r="G134"/>
  <c r="E134" s="1"/>
  <c r="E133" s="1"/>
  <c r="G132"/>
  <c r="E132"/>
  <c r="G131"/>
  <c r="E131" s="1"/>
  <c r="G130"/>
  <c r="E130"/>
  <c r="G129"/>
  <c r="E129" s="1"/>
  <c r="G128"/>
  <c r="E128"/>
  <c r="G126"/>
  <c r="E126" s="1"/>
  <c r="G125"/>
  <c r="E125" s="1"/>
  <c r="G124"/>
  <c r="E124" s="1"/>
  <c r="G123"/>
  <c r="E123" s="1"/>
  <c r="G122"/>
  <c r="E122" s="1"/>
  <c r="G119"/>
  <c r="E119" s="1"/>
  <c r="E118" s="1"/>
  <c r="G117"/>
  <c r="E117" s="1"/>
  <c r="G116"/>
  <c r="E116" s="1"/>
  <c r="G115"/>
  <c r="E115" s="1"/>
  <c r="G113"/>
  <c r="E113" s="1"/>
  <c r="G112"/>
  <c r="E112" s="1"/>
  <c r="G111"/>
  <c r="E111" s="1"/>
  <c r="G110"/>
  <c r="E110" s="1"/>
  <c r="E109" s="1"/>
  <c r="G108"/>
  <c r="E108" s="1"/>
  <c r="G107"/>
  <c r="E107" s="1"/>
  <c r="G105"/>
  <c r="E105" s="1"/>
  <c r="G104"/>
  <c r="E104"/>
  <c r="G103"/>
  <c r="E103" s="1"/>
  <c r="G102"/>
  <c r="E102"/>
  <c r="G101"/>
  <c r="E101" s="1"/>
  <c r="G100"/>
  <c r="E100"/>
  <c r="G99"/>
  <c r="E99" s="1"/>
  <c r="G97"/>
  <c r="E97" s="1"/>
  <c r="G96"/>
  <c r="E96" s="1"/>
  <c r="G95"/>
  <c r="E95" s="1"/>
  <c r="G94"/>
  <c r="E94" s="1"/>
  <c r="G93"/>
  <c r="E93" s="1"/>
  <c r="G92"/>
  <c r="E92" s="1"/>
  <c r="G91"/>
  <c r="E91" s="1"/>
  <c r="G90"/>
  <c r="E90" s="1"/>
  <c r="G89"/>
  <c r="E89" s="1"/>
  <c r="E88" s="1"/>
  <c r="G86"/>
  <c r="E86" s="1"/>
  <c r="E85" s="1"/>
  <c r="G84"/>
  <c r="E84"/>
  <c r="E83" s="1"/>
  <c r="G82"/>
  <c r="E82" s="1"/>
  <c r="E81" s="1"/>
  <c r="G80"/>
  <c r="E80" s="1"/>
  <c r="E79" s="1"/>
  <c r="G78"/>
  <c r="E78" s="1"/>
  <c r="E77" s="1"/>
  <c r="G76"/>
  <c r="E76"/>
  <c r="G75"/>
  <c r="E75" s="1"/>
  <c r="G74"/>
  <c r="E74"/>
  <c r="G73"/>
  <c r="E73" s="1"/>
  <c r="E72" s="1"/>
  <c r="G70"/>
  <c r="E70" s="1"/>
  <c r="E69" s="1"/>
  <c r="G68"/>
  <c r="E68" s="1"/>
  <c r="E67" s="1"/>
  <c r="G66"/>
  <c r="E66"/>
  <c r="E65" s="1"/>
  <c r="G64"/>
  <c r="E64" s="1"/>
  <c r="E63" s="1"/>
  <c r="G62"/>
  <c r="E62" s="1"/>
  <c r="E61" s="1"/>
  <c r="G60"/>
  <c r="E60" s="1"/>
  <c r="E59" s="1"/>
  <c r="G58"/>
  <c r="E58"/>
  <c r="E57" s="1"/>
  <c r="G56"/>
  <c r="E56" s="1"/>
  <c r="E55" s="1"/>
  <c r="G54"/>
  <c r="E54" s="1"/>
  <c r="E53" s="1"/>
  <c r="G52"/>
  <c r="E52" s="1"/>
  <c r="E51" s="1"/>
  <c r="G49"/>
  <c r="E49" s="1"/>
  <c r="E48" s="1"/>
  <c r="G47"/>
  <c r="E47"/>
  <c r="E46" s="1"/>
  <c r="G45"/>
  <c r="E45" s="1"/>
  <c r="E44" s="1"/>
  <c r="G43"/>
  <c r="E43" s="1"/>
  <c r="E42" s="1"/>
  <c r="G41"/>
  <c r="E41" s="1"/>
  <c r="E40" s="1"/>
  <c r="G39"/>
  <c r="E39"/>
  <c r="E38" s="1"/>
  <c r="G37"/>
  <c r="E37" s="1"/>
  <c r="E36" s="1"/>
  <c r="G35"/>
  <c r="E35" s="1"/>
  <c r="E34" s="1"/>
  <c r="G33"/>
  <c r="E33" s="1"/>
  <c r="E32" s="1"/>
  <c r="G31"/>
  <c r="E31"/>
  <c r="E30" s="1"/>
  <c r="G28"/>
  <c r="E28"/>
  <c r="G27"/>
  <c r="E27" s="1"/>
  <c r="E25" s="1"/>
  <c r="G26"/>
  <c r="E26"/>
  <c r="G24"/>
  <c r="E24" s="1"/>
  <c r="G23"/>
  <c r="E23" s="1"/>
  <c r="G22"/>
  <c r="E22" s="1"/>
  <c r="G21"/>
  <c r="E21" s="1"/>
  <c r="E127" l="1"/>
  <c r="E121"/>
  <c r="E114"/>
  <c r="E106"/>
  <c r="E98"/>
  <c r="E71"/>
  <c r="E11" s="1"/>
  <c r="F11" s="1"/>
  <c r="E50"/>
  <c r="E10" s="1"/>
  <c r="F10" s="1"/>
  <c r="E29"/>
  <c r="E9" s="1"/>
  <c r="F9" s="1"/>
  <c r="E20"/>
  <c r="E19" s="1"/>
  <c r="E8" s="1"/>
  <c r="F8" s="1"/>
  <c r="E120" l="1"/>
  <c r="E13" s="1"/>
  <c r="F13" s="1"/>
  <c r="E87"/>
  <c r="E12" s="1"/>
  <c r="F12" s="1"/>
</calcChain>
</file>

<file path=xl/sharedStrings.xml><?xml version="1.0" encoding="utf-8"?>
<sst xmlns="http://schemas.openxmlformats.org/spreadsheetml/2006/main" count="384" uniqueCount="207">
  <si>
    <t>STUDENT:</t>
  </si>
  <si>
    <t>TEACHER:</t>
  </si>
  <si>
    <t>SCHOOL:</t>
  </si>
  <si>
    <t>YEAR:</t>
  </si>
  <si>
    <t>Academic Legend</t>
  </si>
  <si>
    <t>Reading: Foundational Skills</t>
  </si>
  <si>
    <t>Reading: Informational Text</t>
  </si>
  <si>
    <t>Reading: Literature</t>
  </si>
  <si>
    <t>Speaking &amp; Listening</t>
  </si>
  <si>
    <t>Language</t>
  </si>
  <si>
    <t>Writing</t>
  </si>
  <si>
    <t>Reading: Foundation Skills</t>
  </si>
  <si>
    <t>Tracking</t>
  </si>
  <si>
    <t>Avg Score</t>
  </si>
  <si>
    <t>Eval 1 Date</t>
  </si>
  <si>
    <t>Eval 1 Score</t>
  </si>
  <si>
    <t>Eval 2 Date</t>
  </si>
  <si>
    <t>Eval 2 Score</t>
  </si>
  <si>
    <t>Eval 3 Date</t>
  </si>
  <si>
    <t>Eval 3 Score</t>
  </si>
  <si>
    <t>RF3.3</t>
  </si>
  <si>
    <t>Know &amp; apply grade-level phonics &amp; word analysis skills in decoding words.</t>
  </si>
  <si>
    <t>3.3.1</t>
  </si>
  <si>
    <t>Identify and know the meaning of the most common prefixes and derivational suffixes</t>
  </si>
  <si>
    <t>Y</t>
  </si>
  <si>
    <t>3.3.2</t>
  </si>
  <si>
    <t>Decode words with common Latin suffixes</t>
  </si>
  <si>
    <t>3.3.3</t>
  </si>
  <si>
    <t>Decode multisyllable words</t>
  </si>
  <si>
    <t>3.3.4</t>
  </si>
  <si>
    <t>Read grade appropriate irregularly spelled words</t>
  </si>
  <si>
    <t>RF3.4</t>
  </si>
  <si>
    <t>Read with sufficient accuracy &amp; fluency to support comprehension.</t>
  </si>
  <si>
    <t>3.4.1</t>
  </si>
  <si>
    <t>Read on level text with purpose and understanding</t>
  </si>
  <si>
    <t>3.4.2</t>
  </si>
  <si>
    <t>Read on level prose and poetry orally with accuracy, appropriate rate, and expression on successive readings.</t>
  </si>
  <si>
    <t>3.4.3</t>
  </si>
  <si>
    <t>Use context confirm or self correct word recognition and understanding, rereading as necessary.</t>
  </si>
  <si>
    <t>RI3.1</t>
  </si>
  <si>
    <t>3.1.1</t>
  </si>
  <si>
    <t>Ask and answer questions to demonstrate understanding of the text, referring explicitly to the text as the basis for the answers.</t>
  </si>
  <si>
    <t>RI3.2</t>
  </si>
  <si>
    <t>3.2.1</t>
  </si>
  <si>
    <t>Determine the main idea of the text; recount the key details and explain how they support the main idea.</t>
  </si>
  <si>
    <t>RI3.3</t>
  </si>
  <si>
    <t>Describe the relationship between a series of historical events, scientific ideas or concepts, or steps and technical procedures in the text, using language that pertains to time, sequence, and cause/effect.</t>
  </si>
  <si>
    <t>RI3.4</t>
  </si>
  <si>
    <t>Determine the meaning of general academic and domain specific words and phrases in a text relevant to a grade 3 topic or subject area.</t>
  </si>
  <si>
    <t>RI3.5</t>
  </si>
  <si>
    <t>3.5.1</t>
  </si>
  <si>
    <t>Use text features and search tools (e.g., keywords, sidebars, hyperlinks) to locate information relevant to a given topic efficiently.</t>
  </si>
  <si>
    <t>RI3.6</t>
  </si>
  <si>
    <t>3.6.1</t>
  </si>
  <si>
    <t>Distinguish their own point of view from that of the author of the text.</t>
  </si>
  <si>
    <t>RI3.7</t>
  </si>
  <si>
    <t>3.7.1</t>
  </si>
  <si>
    <t>Use information gained from illustrations (e.g., maps, photographs) and the words and attacks to demonstrate understanding of the text (e.g., where, when, why, and how key events occur).</t>
  </si>
  <si>
    <t>RI3.8</t>
  </si>
  <si>
    <t>3.8.1</t>
  </si>
  <si>
    <t>Describe the logical connection between particular sentences and paragraphs in the text (e.g., comparison, cause/effect, first/second/third in the sequence).</t>
  </si>
  <si>
    <t>RI3.9</t>
  </si>
  <si>
    <t>3.9.1</t>
  </si>
  <si>
    <t>Compare and contrast the most important points and key details presented in two texts on the same topic.</t>
  </si>
  <si>
    <t>RI3.10</t>
  </si>
  <si>
    <t>3.10.1</t>
  </si>
  <si>
    <t>By the end of the year, read and comprehend informational text, including history/social studies, science, and technical text, at the high end of the grades 2-3 text complexity band independently and proficiently.</t>
  </si>
  <si>
    <t>RL3.1</t>
  </si>
  <si>
    <t>RL3.2</t>
  </si>
  <si>
    <t>Recount stories, including fables, folktales, and myths from diverse cultures; determine the central message, lesson, or moral and explain how it is conveyed through key details in the text.</t>
  </si>
  <si>
    <t>RL3.3</t>
  </si>
  <si>
    <t>Describe characters in a story (e.g., their traits, motivations, or feelings) and explain how their actions contribute to the sequence of events.</t>
  </si>
  <si>
    <t>RL3.4</t>
  </si>
  <si>
    <t>Determine the meaning of words and phrases as they are used in the text, distinguishing literal from nonliteral language.</t>
  </si>
  <si>
    <t>RL3.5</t>
  </si>
  <si>
    <t>Refer to parts of stories, dramas, and poems when writing or speaking about it text, using terms such as chapter, scene, and stanza; describe how each successive part builds on earlier sections.</t>
  </si>
  <si>
    <t>RL3.6</t>
  </si>
  <si>
    <t>Distinguish their own point of view from that of the narrator or those of the characters.</t>
  </si>
  <si>
    <t>RL3.7</t>
  </si>
  <si>
    <t>Explain how specific aspects of a text's illustrations contribute to what is conveyed by the words in a story (e.g., create mood, emphasize aspects of a character or setting)</t>
  </si>
  <si>
    <t>RL3.8</t>
  </si>
  <si>
    <t>Not applicable to literature</t>
  </si>
  <si>
    <t>RL3.9</t>
  </si>
  <si>
    <t>Compare and contrast the themes, settings, and plots of stories written by the same author about the same or similar characters (e.g., in books from a series).</t>
  </si>
  <si>
    <t>RL3.10</t>
  </si>
  <si>
    <t>By the end of the year, read and comprehend literature, including stories, dramas, and poetry, at the high end of the grades 2-3 text complexity band independently and proficiently.</t>
  </si>
  <si>
    <t>SL3.1</t>
  </si>
  <si>
    <t>Engage effectively in a range of collaborative discussions (one-on-one, in the groups, and teacher-led) with diverse partners on grade 3 topics and texts, building on others' ideas and expressing their own clearly.</t>
  </si>
  <si>
    <t>Come to discussions prepared, having read or studied required materials; explicitly draw on that preparation and other information known about the topic to explore ideas under discussion.</t>
  </si>
  <si>
    <t>3.1.2</t>
  </si>
  <si>
    <t>Follow agreed-upon rules for discussions (e.g., gaining the floor and respectful ways, listening to others with care, speaking one at a time about the topics and texts under discussion).</t>
  </si>
  <si>
    <t>3.1.3</t>
  </si>
  <si>
    <t>Ask questions to check understanding of information presented, staying on topic, and link their comments to remarks of others.</t>
  </si>
  <si>
    <t>3.1.4</t>
  </si>
  <si>
    <t>Explain their own ideas and understanding in light of the discussion.</t>
  </si>
  <si>
    <t>SL3.2</t>
  </si>
  <si>
    <t>Determine the main ideas and supporting details of the text read aloud or information presented in diverse media and formats, including visually, quantitatively, and orally.</t>
  </si>
  <si>
    <t>SL3.3</t>
  </si>
  <si>
    <t>Ask and answer questions about information from the speaker, offering appropriate elaboration in detail.</t>
  </si>
  <si>
    <t>SL3.4</t>
  </si>
  <si>
    <t>Report on a topic or text, tell a story, or recount and experience with appropriate facts and relevant, descriptive details, speaking clearly and understandable pace.</t>
  </si>
  <si>
    <t>SL3.5</t>
  </si>
  <si>
    <t>Create engaging audio recordings of stories or poems that demonstrate fluid reading at an understandable pace; add visual displays when appropriate to emphasize or enhanced certain facts or details.</t>
  </si>
  <si>
    <t>SL3.6</t>
  </si>
  <si>
    <t>Speak in complete sentences when appropriate to task and situation in order to provide requested detail or clarification.</t>
  </si>
  <si>
    <t>Him</t>
  </si>
  <si>
    <t>L3.1</t>
  </si>
  <si>
    <t>Demonstrate command of the conventions of standard English grammar &amp; usage when writing or speaking.</t>
  </si>
  <si>
    <t>Explain the function of nouns, pronouns, verbs, adjectives, and adverbs in general and their function in particular sentences.</t>
  </si>
  <si>
    <t>Form and use regular and irregular plural nouns.</t>
  </si>
  <si>
    <t>Use abstract nouns (e.g., childhood).</t>
  </si>
  <si>
    <t>Form and use regular and irregular verbs.</t>
  </si>
  <si>
    <t>3.1.5</t>
  </si>
  <si>
    <t>Form and use the simple verb tenses (e.g., I walked; I walk; I will walk).</t>
  </si>
  <si>
    <t>3.1.6</t>
  </si>
  <si>
    <t>Ensure subject-verb and pronoun-antecedent agreement.</t>
  </si>
  <si>
    <t>3.1.7</t>
  </si>
  <si>
    <t>Form and use comparative and superlative adjectives and adverbs, and choose between them depending on what is being modified.</t>
  </si>
  <si>
    <t>3.1.8</t>
  </si>
  <si>
    <t>Use coordinating and subordinating conjunctions.</t>
  </si>
  <si>
    <t>3.1.9</t>
  </si>
  <si>
    <t>Produce simple, compound, and complex sentences.</t>
  </si>
  <si>
    <t>L3.2</t>
  </si>
  <si>
    <t>Demonstrate command of the conventions of standard English capitalization, punctuation , &amp; spelling when writing.</t>
  </si>
  <si>
    <t>Capitalize appropriate words in titles.</t>
  </si>
  <si>
    <t>3.2.2</t>
  </si>
  <si>
    <t>Use commas in addresses.</t>
  </si>
  <si>
    <t>3.2.3</t>
  </si>
  <si>
    <t>Use commas and quotation marks in dialogue.</t>
  </si>
  <si>
    <t>3.2.4</t>
  </si>
  <si>
    <t>Form and use possessives.</t>
  </si>
  <si>
    <t>3.2.5</t>
  </si>
  <si>
    <t>Use conventional spelling for high-frequency and others studied words and for adding suffixes to base words (e.g., sitting, smiled, cries, happiness).</t>
  </si>
  <si>
    <t>3.2.6</t>
  </si>
  <si>
    <t>Use spelling patterns and generalizations (e.g., word families, position-based spellings, syllable patterns, ending rules, meaningful word parts) in writing words.</t>
  </si>
  <si>
    <t>3.2.7</t>
  </si>
  <si>
    <t>Consult reference materials, including beginning dictionaries, as needed to check and correct spellings.</t>
  </si>
  <si>
    <t>L3.3</t>
  </si>
  <si>
    <t>Use knowledge of language and its conventions when writing, speaking, reading, or listening.</t>
  </si>
  <si>
    <t>Choose words and phrases for effect.</t>
  </si>
  <si>
    <t>Recognize and observe differences between the conventions of spoken and written standard English</t>
  </si>
  <si>
    <t>L3.4</t>
  </si>
  <si>
    <t>Determine or clarify the meaning of unknown and multiple-meaning words and phrases based on grade 3 reading and content, choosing flexibly from a range of strategies.</t>
  </si>
  <si>
    <t>Use sentence-level context as a clue to the meaning of a word or phrase</t>
  </si>
  <si>
    <t>Determine the meaning of the new word formed when a known affix is added to a known word (e.g., agreeable/disagreeable, comfortable/uncomfortable, care/careless, heat/preheat).</t>
  </si>
  <si>
    <t>Use a known root word as a clue to the meaning of an unknown word with the same root (e.g., company, companion)</t>
  </si>
  <si>
    <t>3.4.4</t>
  </si>
  <si>
    <t>Use glossaries or beginning dictionaries, both print and digital, to determine or clarify the precise meaning of key words and phrases.</t>
  </si>
  <si>
    <t>L3.5</t>
  </si>
  <si>
    <t>Demonstrate understanding of word relationships and nuances and word meanings.</t>
  </si>
  <si>
    <t>Distinguished the literal and nonliteral meanings of words and phrases in context (e.g., takes steps).</t>
  </si>
  <si>
    <t>3.5.2</t>
  </si>
  <si>
    <t>Identify real-life connections between words and their use (e.g., describe people who are friendly or helpful)</t>
  </si>
  <si>
    <t>3.5.3</t>
  </si>
  <si>
    <t>Distinguish shades of meaning among related words that describe states of mind or degrees of certainty (e.g., knew, believed, suspected, heard, wondered).</t>
  </si>
  <si>
    <t>L3.6</t>
  </si>
  <si>
    <t>Acquire and use accurately grade-appropriate conversational, general academic, and domain-specific words and phrases, including those that signal spatial and temporal relationships (e.g., After dinner that night we went looking for them).</t>
  </si>
  <si>
    <t>W2.1</t>
  </si>
  <si>
    <t>W3.1</t>
  </si>
  <si>
    <t>Write opinion pieces on topics or text, supporting a point of view with reasons</t>
  </si>
  <si>
    <t>W3.1.1</t>
  </si>
  <si>
    <t>Introduce the topic or text they are writing about, state an opinion, and create an organizational structure that lists reasons.</t>
  </si>
  <si>
    <t>W3.1.2</t>
  </si>
  <si>
    <t>Provide reasons that support the opinion.</t>
  </si>
  <si>
    <t>W3.1.3</t>
  </si>
  <si>
    <t>Use linking words and phrases (e.g., because, therefore, since, for example) to connect opinion and reasons</t>
  </si>
  <si>
    <t>W3.1.4</t>
  </si>
  <si>
    <t>Provide a concluding statement or section.</t>
  </si>
  <si>
    <t>W3.2</t>
  </si>
  <si>
    <t>Write informative/explanatory texts to examine a topic and convey ideas and information clearly.</t>
  </si>
  <si>
    <t>W3.2.1</t>
  </si>
  <si>
    <t>Introduce a topic and group related information together; include illustrations when useful to aiding comprehension.</t>
  </si>
  <si>
    <t>W3.2.2</t>
  </si>
  <si>
    <t>Develop the topic with facts, definitions, and details.</t>
  </si>
  <si>
    <t>W3.2.3</t>
  </si>
  <si>
    <t>Use linking words and phrases (e.g., also, another, and, more, but) to connect ideas within categories of information.</t>
  </si>
  <si>
    <t>W3.2.4</t>
  </si>
  <si>
    <t>W3.3</t>
  </si>
  <si>
    <t>Write narratives to develop real or imagined experiences or events using effective technique, descriptive details, and clear event sequences.</t>
  </si>
  <si>
    <t>W3.3.1</t>
  </si>
  <si>
    <t>Establish a situation and introduce a narrator and/or characters; organize an event sequence that unfolds naturally.</t>
  </si>
  <si>
    <t>W3.3.2</t>
  </si>
  <si>
    <t>Use dialogue and descriptions of actions, thoughts, and feelings to develop experiences and events or show the response of characters to situations.</t>
  </si>
  <si>
    <t>W3.3.3</t>
  </si>
  <si>
    <t>Use temporal words and phrases to signal event order.</t>
  </si>
  <si>
    <t>W3.3.4</t>
  </si>
  <si>
    <t>Provide a sense of closure.</t>
  </si>
  <si>
    <t>W3.4</t>
  </si>
  <si>
    <t>With guidance and support from adults, produce writing in which the development and organization are appropriate to task and purpose.</t>
  </si>
  <si>
    <t>W3.5</t>
  </si>
  <si>
    <t>With guidance and support from peers and adults, develop and strengthen writing as needed by planning, revising, and editing.</t>
  </si>
  <si>
    <t>W3.6</t>
  </si>
  <si>
    <t>With guidance and support from adults, use technology to produce and publish writing (using keyboarding skills) as well as to interact and collaborate with others.</t>
  </si>
  <si>
    <t>W3.7</t>
  </si>
  <si>
    <t>Conduct short research projects that build knowledge about a topic.</t>
  </si>
  <si>
    <t>W3.8</t>
  </si>
  <si>
    <t>Recall information from experiences or gather information from print and digital sources; take brief notes on sources and sort evidence into provided categories.</t>
  </si>
  <si>
    <t>W3.10</t>
  </si>
  <si>
    <t>Write routinely over extended time frames (time for research, reflection, and revision) and shorter time frames (a single sitting or a day or two) for a range of discipline-specific tasks, purposes, and audiences.</t>
  </si>
  <si>
    <t>Scoring Limits</t>
  </si>
  <si>
    <t>Overall Stats</t>
  </si>
  <si>
    <t>Meets</t>
  </si>
  <si>
    <t>Total</t>
  </si>
  <si>
    <t>Working</t>
  </si>
  <si>
    <t>Master Language Arts Tracking Standards - Grade 3</t>
  </si>
  <si>
    <t>Status</t>
  </si>
  <si>
    <t>Max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</si>
</sst>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_(* #,##0.00_);_(* \(#,##0.00\);_(* \-??_);_(@_)"/>
  </numFmts>
  <fonts count="9">
    <font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sz val="36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8"/>
      <color theme="8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F5FA0"/>
        <bgColor rgb="FF008080"/>
      </patternFill>
    </fill>
    <fill>
      <patternFill patternType="solid">
        <fgColor rgb="FF7EB2E6"/>
        <bgColor rgb="FF99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166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/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164" fontId="0" fillId="3" borderId="2" xfId="0" applyNumberFormat="1" applyFill="1" applyBorder="1"/>
    <xf numFmtId="0" fontId="0" fillId="3" borderId="1" xfId="0" applyFill="1" applyBorder="1" applyAlignment="1" applyProtection="1">
      <alignment horizontal="center"/>
      <protection locked="0"/>
    </xf>
    <xf numFmtId="165" fontId="0" fillId="3" borderId="1" xfId="0" applyNumberFormat="1" applyFill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/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Border="1"/>
    <xf numFmtId="0" fontId="0" fillId="0" borderId="1" xfId="0" applyBorder="1" applyProtection="1">
      <protection locked="0"/>
    </xf>
    <xf numFmtId="0" fontId="1" fillId="2" borderId="1" xfId="0" applyFont="1" applyFill="1" applyBorder="1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0" borderId="1" xfId="0" applyFont="1" applyBorder="1" applyAlignment="1">
      <alignment vertical="center"/>
    </xf>
    <xf numFmtId="0" fontId="1" fillId="2" borderId="0" xfId="0" applyFont="1" applyFill="1" applyAlignment="1">
      <alignment wrapText="1"/>
    </xf>
    <xf numFmtId="0" fontId="0" fillId="3" borderId="0" xfId="0" applyFont="1" applyFill="1"/>
    <xf numFmtId="0" fontId="0" fillId="3" borderId="0" xfId="0" applyFill="1" applyAlignment="1">
      <alignment wrapText="1"/>
    </xf>
    <xf numFmtId="0" fontId="0" fillId="3" borderId="0" xfId="0" applyFill="1" applyAlignment="1" applyProtection="1">
      <alignment horizontal="center"/>
      <protection locked="0"/>
    </xf>
    <xf numFmtId="165" fontId="0" fillId="3" borderId="0" xfId="0" applyNumberFormat="1" applyFill="1"/>
    <xf numFmtId="0" fontId="0" fillId="3" borderId="0" xfId="0" applyFont="1" applyFill="1" applyProtection="1">
      <protection locked="0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 wrapText="1"/>
    </xf>
    <xf numFmtId="166" fontId="0" fillId="0" borderId="1" xfId="1" applyFont="1" applyBorder="1" applyAlignment="1" applyProtection="1">
      <alignment horizontal="left" wrapText="1"/>
    </xf>
    <xf numFmtId="0" fontId="0" fillId="4" borderId="1" xfId="0" applyFont="1" applyFill="1" applyBorder="1" applyAlignment="1">
      <alignment wrapText="1"/>
    </xf>
    <xf numFmtId="0" fontId="0" fillId="3" borderId="3" xfId="0" applyFont="1" applyFill="1" applyBorder="1"/>
    <xf numFmtId="0" fontId="0" fillId="3" borderId="3" xfId="0" applyFont="1" applyFill="1" applyBorder="1" applyAlignment="1">
      <alignment wrapText="1"/>
    </xf>
    <xf numFmtId="164" fontId="0" fillId="3" borderId="4" xfId="0" applyNumberFormat="1" applyFill="1" applyBorder="1"/>
    <xf numFmtId="0" fontId="0" fillId="3" borderId="3" xfId="0" applyFill="1" applyBorder="1" applyAlignment="1" applyProtection="1">
      <alignment horizontal="center"/>
      <protection locked="0"/>
    </xf>
    <xf numFmtId="165" fontId="0" fillId="3" borderId="3" xfId="0" applyNumberFormat="1" applyFill="1" applyBorder="1"/>
    <xf numFmtId="0" fontId="0" fillId="3" borderId="3" xfId="0" applyFont="1" applyFill="1" applyBorder="1" applyProtection="1">
      <protection locked="0"/>
    </xf>
    <xf numFmtId="0" fontId="2" fillId="4" borderId="1" xfId="0" applyFont="1" applyFill="1" applyBorder="1"/>
    <xf numFmtId="0" fontId="0" fillId="0" borderId="1" xfId="0" applyFont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164" fontId="0" fillId="3" borderId="6" xfId="0" applyNumberFormat="1" applyFill="1" applyBorder="1"/>
    <xf numFmtId="0" fontId="0" fillId="3" borderId="5" xfId="0" applyFill="1" applyBorder="1" applyAlignment="1" applyProtection="1">
      <alignment horizontal="center"/>
      <protection locked="0"/>
    </xf>
    <xf numFmtId="165" fontId="0" fillId="3" borderId="5" xfId="0" applyNumberFormat="1" applyFill="1" applyBorder="1"/>
    <xf numFmtId="0" fontId="0" fillId="3" borderId="5" xfId="0" applyFont="1" applyFill="1" applyBorder="1" applyProtection="1">
      <protection locked="0"/>
    </xf>
    <xf numFmtId="0" fontId="0" fillId="0" borderId="7" xfId="0" applyFont="1" applyBorder="1"/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/>
    <xf numFmtId="0" fontId="1" fillId="2" borderId="1" xfId="0" applyFont="1" applyFill="1" applyBorder="1" applyProtection="1">
      <protection locked="0"/>
    </xf>
    <xf numFmtId="0" fontId="0" fillId="4" borderId="1" xfId="0" applyFill="1" applyBorder="1"/>
    <xf numFmtId="0" fontId="0" fillId="4" borderId="7" xfId="0" applyFont="1" applyFill="1" applyBorder="1"/>
    <xf numFmtId="0" fontId="6" fillId="0" borderId="0" xfId="0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9" fontId="0" fillId="0" borderId="0" xfId="4" applyFont="1"/>
    <xf numFmtId="0" fontId="0" fillId="0" borderId="0" xfId="0" applyAlignment="1">
      <alignment horizontal="right"/>
    </xf>
    <xf numFmtId="10" fontId="8" fillId="0" borderId="0" xfId="4" applyNumberFormat="1" applyFont="1" applyAlignment="1">
      <alignment horizontal="left"/>
    </xf>
  </cellXfs>
  <cellStyles count="5">
    <cellStyle name="Comma" xfId="1" builtinId="3"/>
    <cellStyle name="Followed Hyperlink" xfId="3" builtinId="9" hidden="1"/>
    <cellStyle name="Hyperlink" xfId="2" builtinId="8" hidden="1"/>
    <cellStyle name="Normal" xfId="0" builtinId="0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7EB2E6"/>
      <rgbColor rgb="00993366"/>
      <rgbColor rgb="00FFFFCC"/>
      <rgbColor rgb="00CCFFFF"/>
      <rgbColor rgb="00660066"/>
      <rgbColor rgb="00FF8080"/>
      <rgbColor rgb="001F5FA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0"/>
  <sheetViews>
    <sheetView tabSelected="1" zoomScaleNormal="100" workbookViewId="0">
      <selection activeCell="L5" sqref="L5"/>
    </sheetView>
  </sheetViews>
  <sheetFormatPr defaultColWidth="11" defaultRowHeight="15.75"/>
  <cols>
    <col min="4" max="4" width="52.375" customWidth="1"/>
  </cols>
  <sheetData>
    <row r="1" spans="3:12" ht="46.5">
      <c r="D1" s="60" t="s">
        <v>204</v>
      </c>
    </row>
    <row r="2" spans="3:12">
      <c r="C2" s="1" t="s">
        <v>0</v>
      </c>
    </row>
    <row r="3" spans="3:12">
      <c r="C3" s="1" t="s">
        <v>1</v>
      </c>
      <c r="D3" s="2"/>
      <c r="E3" s="62" t="s">
        <v>199</v>
      </c>
      <c r="F3" s="61"/>
      <c r="J3" s="62" t="s">
        <v>200</v>
      </c>
      <c r="K3" s="61"/>
      <c r="L3" s="61"/>
    </row>
    <row r="4" spans="3:12">
      <c r="C4" s="1" t="s">
        <v>2</v>
      </c>
      <c r="D4" s="2"/>
      <c r="E4" s="1" t="s">
        <v>201</v>
      </c>
      <c r="F4">
        <v>80</v>
      </c>
      <c r="J4" t="s">
        <v>202</v>
      </c>
      <c r="K4">
        <f>COUNTIF(F20:F199,"Y")</f>
        <v>83</v>
      </c>
      <c r="L4" s="63" t="str">
        <f>CONCATENATE("out of ",COUNTA(C20:C199))</f>
        <v>out of 83</v>
      </c>
    </row>
    <row r="5" spans="3:12">
      <c r="C5" s="1" t="s">
        <v>3</v>
      </c>
      <c r="D5" s="2"/>
      <c r="E5" s="1" t="s">
        <v>203</v>
      </c>
      <c r="F5">
        <v>51</v>
      </c>
      <c r="J5" s="64" t="str">
        <f>E4</f>
        <v>Meets</v>
      </c>
      <c r="K5">
        <f>COUNTIF(N20:N199,J5)</f>
        <v>0</v>
      </c>
      <c r="L5" s="65">
        <f>SUM(K5/$K$4)</f>
        <v>0</v>
      </c>
    </row>
    <row r="6" spans="3:12">
      <c r="D6" s="2"/>
      <c r="J6" s="64" t="str">
        <f>E5</f>
        <v>Working</v>
      </c>
      <c r="K6">
        <f>COUNTIF(N20:N199,J6)</f>
        <v>83</v>
      </c>
      <c r="L6" s="65">
        <f>SUM(K6/$K$4)</f>
        <v>1</v>
      </c>
    </row>
    <row r="7" spans="3:12">
      <c r="D7" s="61"/>
      <c r="E7" s="61"/>
      <c r="F7" s="62" t="s">
        <v>4</v>
      </c>
      <c r="G7" s="61"/>
      <c r="H7" s="61"/>
    </row>
    <row r="8" spans="3:12">
      <c r="C8" s="1"/>
      <c r="D8" s="1" t="s">
        <v>5</v>
      </c>
      <c r="E8" s="4" t="str">
        <f>E19</f>
        <v/>
      </c>
      <c r="F8" s="3" t="str">
        <f>IF(E8="","No data",IF(E8&gt;=$F$4,"Meets Standard",IF(E8&gt;=$F$4,"Working Towards Standards","Below the Standard")))</f>
        <v>No data</v>
      </c>
      <c r="G8" s="5"/>
    </row>
    <row r="9" spans="3:12">
      <c r="D9" s="1" t="s">
        <v>6</v>
      </c>
      <c r="E9" s="4" t="str">
        <f>E29</f>
        <v/>
      </c>
      <c r="F9" s="3" t="str">
        <f t="shared" ref="F9:F13" si="0">IF(E9="","No data",IF(E9&gt;=$F$4,"Meets Standard",IF(E9&gt;=$F$4,"Working Towards Standards","Below the Standard")))</f>
        <v>No data</v>
      </c>
    </row>
    <row r="10" spans="3:12">
      <c r="D10" s="1" t="s">
        <v>7</v>
      </c>
      <c r="E10" s="4" t="str">
        <f>E50</f>
        <v/>
      </c>
      <c r="F10" s="3" t="str">
        <f t="shared" si="0"/>
        <v>No data</v>
      </c>
    </row>
    <row r="11" spans="3:12">
      <c r="D11" s="1" t="s">
        <v>8</v>
      </c>
      <c r="E11" s="4" t="str">
        <f>E71</f>
        <v/>
      </c>
      <c r="F11" s="3" t="str">
        <f t="shared" si="0"/>
        <v>No data</v>
      </c>
    </row>
    <row r="12" spans="3:12">
      <c r="D12" s="1" t="s">
        <v>9</v>
      </c>
      <c r="E12" s="4" t="str">
        <f>E87</f>
        <v/>
      </c>
      <c r="F12" s="3" t="str">
        <f t="shared" si="0"/>
        <v>No data</v>
      </c>
    </row>
    <row r="13" spans="3:12">
      <c r="D13" s="1" t="s">
        <v>10</v>
      </c>
      <c r="E13" s="4" t="str">
        <f>E120</f>
        <v/>
      </c>
      <c r="F13" s="3" t="str">
        <f t="shared" si="0"/>
        <v>No data</v>
      </c>
    </row>
    <row r="19" spans="1:15">
      <c r="A19" s="6" t="s">
        <v>11</v>
      </c>
      <c r="B19" s="6"/>
      <c r="C19" s="6"/>
      <c r="D19" s="6"/>
      <c r="E19" s="7" t="str">
        <f>IF(SUM(E20,E25)=0,"",AVERAGE(E20,E25))</f>
        <v/>
      </c>
      <c r="F19" s="8" t="s">
        <v>12</v>
      </c>
      <c r="G19" s="9" t="s">
        <v>13</v>
      </c>
      <c r="H19" s="6" t="s">
        <v>14</v>
      </c>
      <c r="I19" s="6" t="s">
        <v>15</v>
      </c>
      <c r="J19" s="6" t="s">
        <v>16</v>
      </c>
      <c r="K19" s="6" t="s">
        <v>17</v>
      </c>
      <c r="L19" s="6" t="s">
        <v>18</v>
      </c>
      <c r="M19" s="6" t="s">
        <v>19</v>
      </c>
      <c r="N19" s="8" t="s">
        <v>205</v>
      </c>
      <c r="O19" s="8" t="s">
        <v>206</v>
      </c>
    </row>
    <row r="20" spans="1:15" ht="31.5">
      <c r="B20" s="10" t="s">
        <v>20</v>
      </c>
      <c r="C20" s="10"/>
      <c r="D20" s="11" t="s">
        <v>21</v>
      </c>
      <c r="E20" s="12" t="str">
        <f>IF(SUM(E21:E24)=0,"",AVERAGE(E21:E24))</f>
        <v/>
      </c>
      <c r="F20" s="13"/>
      <c r="G20" s="14"/>
      <c r="H20" s="10"/>
      <c r="I20" s="15"/>
      <c r="J20" s="15"/>
      <c r="K20" s="15"/>
      <c r="L20" s="15"/>
      <c r="M20" s="15"/>
      <c r="N20" s="27"/>
      <c r="O20" s="27"/>
    </row>
    <row r="21" spans="1:15" ht="31.5">
      <c r="B21" s="16"/>
      <c r="C21" s="16" t="s">
        <v>22</v>
      </c>
      <c r="D21" s="17" t="s">
        <v>23</v>
      </c>
      <c r="E21" s="18" t="str">
        <f>IF(F21="Y",G21,"")</f>
        <v/>
      </c>
      <c r="F21" s="19" t="s">
        <v>24</v>
      </c>
      <c r="G21" s="20" t="str">
        <f>IF(SUM(I21,K21,M21)=0,"",AVERAGE(I21,K21,M21))</f>
        <v/>
      </c>
      <c r="H21" s="16"/>
      <c r="I21" s="21">
        <v>0</v>
      </c>
      <c r="J21" s="21"/>
      <c r="K21" s="21">
        <v>0</v>
      </c>
      <c r="L21" s="21"/>
      <c r="M21" s="21">
        <v>0</v>
      </c>
      <c r="N21" s="16" t="str">
        <f>IF(F21="Y",IF(O21&gt;=$F$4,$E$4,$E$5),"Not tracked")</f>
        <v>Working</v>
      </c>
      <c r="O21" s="16">
        <f>MAX(I21,K21,M21)</f>
        <v>0</v>
      </c>
    </row>
    <row r="22" spans="1:15">
      <c r="B22" s="16"/>
      <c r="C22" s="16" t="s">
        <v>25</v>
      </c>
      <c r="D22" s="17" t="s">
        <v>26</v>
      </c>
      <c r="E22" s="18" t="str">
        <f>IF(F22="Y",G22,"")</f>
        <v/>
      </c>
      <c r="F22" s="19" t="s">
        <v>24</v>
      </c>
      <c r="G22" s="20" t="str">
        <f>IF(SUM(I22,K22,M22)=0,"",AVERAGE(I22,K22,M22))</f>
        <v/>
      </c>
      <c r="H22" s="16"/>
      <c r="I22" s="21">
        <v>0</v>
      </c>
      <c r="J22" s="21"/>
      <c r="K22" s="21">
        <v>0</v>
      </c>
      <c r="L22" s="21"/>
      <c r="M22" s="21">
        <v>0</v>
      </c>
      <c r="N22" s="16" t="str">
        <f t="shared" ref="N22:N24" si="1">IF(F22="Y",IF(O22&gt;=$F$4,$E$4,$E$5),"Not tracked")</f>
        <v>Working</v>
      </c>
      <c r="O22" s="16">
        <f t="shared" ref="O22:O24" si="2">MAX(I22,K22,M22)</f>
        <v>0</v>
      </c>
    </row>
    <row r="23" spans="1:15">
      <c r="B23" s="16"/>
      <c r="C23" s="16" t="s">
        <v>27</v>
      </c>
      <c r="D23" s="17" t="s">
        <v>28</v>
      </c>
      <c r="E23" s="18" t="str">
        <f>IF(F23="Y",G23,"")</f>
        <v/>
      </c>
      <c r="F23" s="19" t="s">
        <v>24</v>
      </c>
      <c r="G23" s="20" t="str">
        <f>IF(SUM(I23,K23,M23)=0,"",AVERAGE(I23,K23,M23))</f>
        <v/>
      </c>
      <c r="H23" s="16"/>
      <c r="I23" s="21">
        <v>0</v>
      </c>
      <c r="J23" s="21"/>
      <c r="K23" s="21">
        <v>0</v>
      </c>
      <c r="L23" s="21"/>
      <c r="M23" s="21">
        <v>0</v>
      </c>
      <c r="N23" s="16" t="str">
        <f t="shared" si="1"/>
        <v>Working</v>
      </c>
      <c r="O23" s="16">
        <f t="shared" si="2"/>
        <v>0</v>
      </c>
    </row>
    <row r="24" spans="1:15">
      <c r="B24" s="16"/>
      <c r="C24" s="16" t="s">
        <v>29</v>
      </c>
      <c r="D24" s="17" t="s">
        <v>30</v>
      </c>
      <c r="E24" s="18" t="str">
        <f>IF(F24="Y",G24,"")</f>
        <v/>
      </c>
      <c r="F24" s="19" t="s">
        <v>24</v>
      </c>
      <c r="G24" s="20" t="str">
        <f>IF(SUM(I24,K24,M24)=0,"",AVERAGE(I24,K24,M24))</f>
        <v/>
      </c>
      <c r="H24" s="16"/>
      <c r="I24" s="21">
        <v>0</v>
      </c>
      <c r="J24" s="21"/>
      <c r="K24" s="21">
        <v>0</v>
      </c>
      <c r="L24" s="21"/>
      <c r="M24" s="21">
        <v>0</v>
      </c>
      <c r="N24" s="16" t="str">
        <f t="shared" si="1"/>
        <v>Working</v>
      </c>
      <c r="O24" s="16">
        <f t="shared" si="2"/>
        <v>0</v>
      </c>
    </row>
    <row r="25" spans="1:15" ht="31.5">
      <c r="B25" s="10" t="s">
        <v>31</v>
      </c>
      <c r="C25" s="10"/>
      <c r="D25" s="11" t="s">
        <v>32</v>
      </c>
      <c r="E25" s="12" t="str">
        <f>IF(SUM(E26:E28)=0,"",AVERAGE(E26:E28))</f>
        <v/>
      </c>
      <c r="F25" s="13"/>
      <c r="G25" s="14"/>
      <c r="H25" s="10"/>
      <c r="I25" s="15"/>
      <c r="J25" s="15"/>
      <c r="K25" s="15"/>
      <c r="L25" s="15"/>
      <c r="M25" s="15"/>
      <c r="N25" s="27"/>
      <c r="O25" s="27"/>
    </row>
    <row r="26" spans="1:15">
      <c r="B26" s="16"/>
      <c r="C26" s="16" t="s">
        <v>33</v>
      </c>
      <c r="D26" s="17" t="s">
        <v>34</v>
      </c>
      <c r="E26" s="18" t="str">
        <f>IF(F26="Y",G26,"")</f>
        <v/>
      </c>
      <c r="F26" s="19" t="s">
        <v>24</v>
      </c>
      <c r="G26" s="20" t="str">
        <f>IF(SUM(I26,K26,M26)=0,"",AVERAGE(I26,K26,M26))</f>
        <v/>
      </c>
      <c r="H26" s="16"/>
      <c r="I26" s="21">
        <v>0</v>
      </c>
      <c r="J26" s="21"/>
      <c r="K26" s="21">
        <v>0</v>
      </c>
      <c r="L26" s="21"/>
      <c r="M26" s="21">
        <v>0</v>
      </c>
      <c r="N26" s="16" t="str">
        <f>IF(F26="Y",IF(O26&gt;=$F$4,$E$4,$E$5),"Not tracked")</f>
        <v>Working</v>
      </c>
      <c r="O26" s="16">
        <f>MAX(I26,K26,M26)</f>
        <v>0</v>
      </c>
    </row>
    <row r="27" spans="1:15" ht="31.5">
      <c r="B27" s="16"/>
      <c r="C27" s="16" t="s">
        <v>35</v>
      </c>
      <c r="D27" s="17" t="s">
        <v>36</v>
      </c>
      <c r="E27" s="18" t="str">
        <f>IF(F27="Y",G27,"")</f>
        <v/>
      </c>
      <c r="F27" s="19" t="s">
        <v>24</v>
      </c>
      <c r="G27" s="20" t="str">
        <f>IF(SUM(I27,K27,M27)=0,"",AVERAGE(I27,K27,M27))</f>
        <v/>
      </c>
      <c r="H27" s="16"/>
      <c r="I27" s="21">
        <v>0</v>
      </c>
      <c r="J27" s="21"/>
      <c r="K27" s="21">
        <v>0</v>
      </c>
      <c r="L27" s="21"/>
      <c r="M27" s="21">
        <v>0</v>
      </c>
      <c r="N27" s="16" t="str">
        <f t="shared" ref="N27:N28" si="3">IF(F27="Y",IF(O27&gt;=$F$4,$E$4,$E$5),"Not tracked")</f>
        <v>Working</v>
      </c>
      <c r="O27" s="16">
        <f t="shared" ref="O27:O28" si="4">MAX(I27,K27,M27)</f>
        <v>0</v>
      </c>
    </row>
    <row r="28" spans="1:15" ht="31.5">
      <c r="B28" s="16"/>
      <c r="C28" s="16" t="s">
        <v>37</v>
      </c>
      <c r="D28" s="17" t="s">
        <v>38</v>
      </c>
      <c r="E28" s="18" t="str">
        <f>IF(F28="Y",G28,"")</f>
        <v/>
      </c>
      <c r="F28" s="19" t="s">
        <v>24</v>
      </c>
      <c r="G28" s="20" t="str">
        <f>IF(SUM(I28,K28,M28)=0,"",AVERAGE(I28,K28,M28))</f>
        <v/>
      </c>
      <c r="H28" s="16"/>
      <c r="I28" s="21">
        <v>0</v>
      </c>
      <c r="J28" s="21"/>
      <c r="K28" s="21">
        <v>0</v>
      </c>
      <c r="L28" s="21"/>
      <c r="M28" s="21">
        <v>0</v>
      </c>
      <c r="N28" s="16" t="str">
        <f t="shared" si="3"/>
        <v>Working</v>
      </c>
      <c r="O28" s="16">
        <f t="shared" si="4"/>
        <v>0</v>
      </c>
    </row>
    <row r="29" spans="1:15">
      <c r="A29" s="6" t="s">
        <v>6</v>
      </c>
      <c r="B29" s="22"/>
      <c r="C29" s="22"/>
      <c r="D29" s="22"/>
      <c r="E29" s="7" t="str">
        <f>IF(SUM(E30,E32,E34,E36,E38,E40,E42,E44,E46,E48)=0,"",AVERAGE(E30,E32,E34,E36,E38,E40,E42,E44,E46,E48))</f>
        <v/>
      </c>
      <c r="F29" s="23" t="s">
        <v>12</v>
      </c>
      <c r="G29" s="9" t="s">
        <v>13</v>
      </c>
      <c r="H29" s="6" t="s">
        <v>14</v>
      </c>
      <c r="I29" s="24" t="s">
        <v>15</v>
      </c>
      <c r="J29" s="24" t="s">
        <v>16</v>
      </c>
      <c r="K29" s="24" t="s">
        <v>17</v>
      </c>
      <c r="L29" s="24" t="s">
        <v>18</v>
      </c>
      <c r="M29" s="24" t="s">
        <v>19</v>
      </c>
      <c r="N29" s="8" t="s">
        <v>205</v>
      </c>
      <c r="O29" s="8" t="s">
        <v>206</v>
      </c>
    </row>
    <row r="30" spans="1:15">
      <c r="B30" s="10" t="s">
        <v>39</v>
      </c>
      <c r="C30" s="10"/>
      <c r="D30" s="10"/>
      <c r="E30" s="12" t="str">
        <f>IF(E31&gt;0,E31,"")</f>
        <v/>
      </c>
      <c r="F30" s="13"/>
      <c r="G30" s="14"/>
      <c r="H30" s="10"/>
      <c r="I30" s="15"/>
      <c r="J30" s="15"/>
      <c r="K30" s="15"/>
      <c r="L30" s="15"/>
      <c r="M30" s="15"/>
      <c r="N30" s="27"/>
      <c r="O30" s="27"/>
    </row>
    <row r="31" spans="1:15" ht="47.25">
      <c r="B31" s="16"/>
      <c r="C31" s="46" t="s">
        <v>40</v>
      </c>
      <c r="D31" s="17" t="s">
        <v>41</v>
      </c>
      <c r="E31" s="18" t="str">
        <f>IF(F31="Y",G31,"")</f>
        <v/>
      </c>
      <c r="F31" s="19" t="s">
        <v>24</v>
      </c>
      <c r="G31" s="20" t="str">
        <f>IF(SUM(I31,K31,M31)=0,"",AVERAGE(I31,K31,M31))</f>
        <v/>
      </c>
      <c r="H31" s="16"/>
      <c r="I31" s="21">
        <v>0</v>
      </c>
      <c r="J31" s="21"/>
      <c r="K31" s="21">
        <v>0</v>
      </c>
      <c r="L31" s="21"/>
      <c r="M31" s="21">
        <v>0</v>
      </c>
      <c r="N31" s="16" t="str">
        <f>IF(F31="Y",IF(O31&gt;=$F$4,$E$4,$E$5),"Not tracked")</f>
        <v>Working</v>
      </c>
      <c r="O31" s="16">
        <f>MAX(I31,K31,M31)</f>
        <v>0</v>
      </c>
    </row>
    <row r="32" spans="1:15">
      <c r="B32" s="10" t="s">
        <v>42</v>
      </c>
      <c r="C32" s="10"/>
      <c r="D32" s="10"/>
      <c r="E32" s="12" t="str">
        <f>IF(E33&gt;0,E33,"")</f>
        <v/>
      </c>
      <c r="F32" s="13"/>
      <c r="G32" s="14"/>
      <c r="H32" s="10"/>
      <c r="I32" s="15"/>
      <c r="J32" s="15"/>
      <c r="K32" s="15"/>
      <c r="L32" s="15"/>
      <c r="M32" s="15"/>
      <c r="N32" s="27"/>
      <c r="O32" s="27"/>
    </row>
    <row r="33" spans="2:15">
      <c r="B33" s="16"/>
      <c r="C33" s="16" t="s">
        <v>43</v>
      </c>
      <c r="D33" s="46" t="s">
        <v>44</v>
      </c>
      <c r="E33" s="18" t="str">
        <f>IF(F33="Y",G33,"")</f>
        <v/>
      </c>
      <c r="F33" s="19" t="s">
        <v>24</v>
      </c>
      <c r="G33" s="20" t="str">
        <f>IF(SUM(I33,K33,M33)=0,"",AVERAGE(I33,K33,M33))</f>
        <v/>
      </c>
      <c r="H33" s="16"/>
      <c r="I33" s="21">
        <v>0</v>
      </c>
      <c r="J33" s="21"/>
      <c r="K33" s="21">
        <v>0</v>
      </c>
      <c r="L33" s="21"/>
      <c r="M33" s="21">
        <v>0</v>
      </c>
      <c r="N33" s="16" t="str">
        <f>IF(F33="Y",IF(O33&gt;=$F$4,$E$4,$E$5),"Not tracked")</f>
        <v>Working</v>
      </c>
      <c r="O33" s="16">
        <f>MAX(I33,K33,M33)</f>
        <v>0</v>
      </c>
    </row>
    <row r="34" spans="2:15">
      <c r="B34" s="10" t="s">
        <v>45</v>
      </c>
      <c r="C34" s="10"/>
      <c r="D34" s="10"/>
      <c r="E34" s="12" t="str">
        <f>IF(E35&gt;0,E35,"")</f>
        <v/>
      </c>
      <c r="F34" s="13"/>
      <c r="G34" s="14"/>
      <c r="H34" s="10"/>
      <c r="I34" s="15"/>
      <c r="J34" s="15"/>
      <c r="K34" s="15"/>
      <c r="L34" s="15"/>
      <c r="M34" s="15"/>
      <c r="N34" s="27"/>
      <c r="O34" s="27"/>
    </row>
    <row r="35" spans="2:15" ht="63">
      <c r="B35" s="16"/>
      <c r="C35" s="16" t="s">
        <v>22</v>
      </c>
      <c r="D35" s="17" t="s">
        <v>46</v>
      </c>
      <c r="E35" s="18" t="str">
        <f>IF(F35="Y",G35,"")</f>
        <v/>
      </c>
      <c r="F35" s="19" t="s">
        <v>24</v>
      </c>
      <c r="G35" s="20" t="str">
        <f>IF(SUM(I35,K35,M35)=0,"",AVERAGE(I35,K35,M35))</f>
        <v/>
      </c>
      <c r="H35" s="16"/>
      <c r="I35" s="21">
        <v>0</v>
      </c>
      <c r="J35" s="21"/>
      <c r="K35" s="21">
        <v>0</v>
      </c>
      <c r="L35" s="21"/>
      <c r="M35" s="21">
        <v>0</v>
      </c>
      <c r="N35" s="16" t="str">
        <f>IF(F35="Y",IF(O35&gt;=$F$4,$E$4,$E$5),"Not tracked")</f>
        <v>Working</v>
      </c>
      <c r="O35" s="16">
        <f>MAX(I35,K35,M35)</f>
        <v>0</v>
      </c>
    </row>
    <row r="36" spans="2:15">
      <c r="B36" s="10" t="s">
        <v>47</v>
      </c>
      <c r="C36" s="10"/>
      <c r="D36" s="10"/>
      <c r="E36" s="12" t="str">
        <f>IF(E37&gt;0,E37,"")</f>
        <v/>
      </c>
      <c r="F36" s="13"/>
      <c r="G36" s="14"/>
      <c r="H36" s="10"/>
      <c r="I36" s="15"/>
      <c r="J36" s="15"/>
      <c r="K36" s="15"/>
      <c r="L36" s="15"/>
      <c r="M36" s="15"/>
      <c r="N36" s="27"/>
      <c r="O36" s="27"/>
    </row>
    <row r="37" spans="2:15" ht="47.25">
      <c r="B37" s="16"/>
      <c r="C37" s="16" t="s">
        <v>33</v>
      </c>
      <c r="D37" s="17" t="s">
        <v>48</v>
      </c>
      <c r="E37" s="18" t="str">
        <f>IF(F37="Y",G37,"")</f>
        <v/>
      </c>
      <c r="F37" s="19" t="s">
        <v>24</v>
      </c>
      <c r="G37" s="20" t="str">
        <f>IF(SUM(I37,K37,M37)=0,"",AVERAGE(I37,K37,M37))</f>
        <v/>
      </c>
      <c r="H37" s="16"/>
      <c r="I37" s="21">
        <v>0</v>
      </c>
      <c r="J37" s="21"/>
      <c r="K37" s="21">
        <v>0</v>
      </c>
      <c r="L37" s="21"/>
      <c r="M37" s="21">
        <v>0</v>
      </c>
      <c r="N37" s="16" t="str">
        <f>IF(F37="Y",IF(O37&gt;=$F$4,$E$4,$E$5),"Not tracked")</f>
        <v>Working</v>
      </c>
      <c r="O37" s="16">
        <f>MAX(I37,K37,M37)</f>
        <v>0</v>
      </c>
    </row>
    <row r="38" spans="2:15">
      <c r="B38" s="10" t="s">
        <v>49</v>
      </c>
      <c r="C38" s="10"/>
      <c r="D38" s="11"/>
      <c r="E38" s="12" t="str">
        <f>IF(E39&gt;0,E39,"")</f>
        <v/>
      </c>
      <c r="F38" s="13"/>
      <c r="G38" s="14"/>
      <c r="H38" s="10"/>
      <c r="I38" s="15"/>
      <c r="J38" s="15"/>
      <c r="K38" s="15"/>
      <c r="L38" s="15"/>
      <c r="M38" s="15"/>
      <c r="N38" s="27"/>
      <c r="O38" s="27"/>
    </row>
    <row r="39" spans="2:15" ht="47.25">
      <c r="B39" s="16"/>
      <c r="C39" s="16" t="s">
        <v>50</v>
      </c>
      <c r="D39" s="17" t="s">
        <v>51</v>
      </c>
      <c r="E39" s="18" t="str">
        <f>IF(F39="Y",G39,"")</f>
        <v/>
      </c>
      <c r="F39" s="19" t="s">
        <v>24</v>
      </c>
      <c r="G39" s="20" t="str">
        <f>IF(SUM(I39,K39,M39)=0,"",AVERAGE(I39,K39,M39))</f>
        <v/>
      </c>
      <c r="H39" s="16"/>
      <c r="I39" s="21">
        <v>0</v>
      </c>
      <c r="J39" s="21"/>
      <c r="K39" s="21">
        <v>0</v>
      </c>
      <c r="L39" s="21"/>
      <c r="M39" s="21">
        <v>0</v>
      </c>
      <c r="N39" s="16" t="str">
        <f>IF(F39="Y",IF(O39&gt;=$F$4,$E$4,$E$5),"Not tracked")</f>
        <v>Working</v>
      </c>
      <c r="O39" s="16">
        <f>MAX(I39,K39,M39)</f>
        <v>0</v>
      </c>
    </row>
    <row r="40" spans="2:15">
      <c r="B40" s="10" t="s">
        <v>52</v>
      </c>
      <c r="C40" s="10"/>
      <c r="D40" s="11"/>
      <c r="E40" s="12" t="str">
        <f>IF(E41&gt;0,E41,"")</f>
        <v/>
      </c>
      <c r="F40" s="13"/>
      <c r="G40" s="14"/>
      <c r="H40" s="10"/>
      <c r="I40" s="15"/>
      <c r="J40" s="15"/>
      <c r="K40" s="15"/>
      <c r="L40" s="15"/>
      <c r="M40" s="15"/>
      <c r="N40" s="27"/>
      <c r="O40" s="27"/>
    </row>
    <row r="41" spans="2:15" ht="31.5">
      <c r="B41" s="16"/>
      <c r="C41" s="16" t="s">
        <v>53</v>
      </c>
      <c r="D41" s="17" t="s">
        <v>54</v>
      </c>
      <c r="E41" s="18" t="str">
        <f>IF(F41="Y",G41,"")</f>
        <v/>
      </c>
      <c r="F41" s="19" t="s">
        <v>24</v>
      </c>
      <c r="G41" s="20" t="str">
        <f>IF(SUM(I41,K41,M41)=0,"",AVERAGE(I41,K41,M41))</f>
        <v/>
      </c>
      <c r="H41" s="16"/>
      <c r="I41" s="21">
        <v>0</v>
      </c>
      <c r="J41" s="21"/>
      <c r="K41" s="21">
        <v>0</v>
      </c>
      <c r="L41" s="21"/>
      <c r="M41" s="21">
        <v>0</v>
      </c>
      <c r="N41" s="16" t="str">
        <f>IF(F41="Y",IF(O41&gt;=$F$4,$E$4,$E$5),"Not tracked")</f>
        <v>Working</v>
      </c>
      <c r="O41" s="16">
        <f>MAX(I41,K41,M41)</f>
        <v>0</v>
      </c>
    </row>
    <row r="42" spans="2:15">
      <c r="B42" s="10" t="s">
        <v>55</v>
      </c>
      <c r="C42" s="10"/>
      <c r="D42" s="11"/>
      <c r="E42" s="12" t="str">
        <f>IF(E43&gt;0,E43,"")</f>
        <v/>
      </c>
      <c r="F42" s="13"/>
      <c r="G42" s="14"/>
      <c r="H42" s="10"/>
      <c r="I42" s="15"/>
      <c r="J42" s="15"/>
      <c r="K42" s="15"/>
      <c r="L42" s="15"/>
      <c r="M42" s="15"/>
      <c r="N42" s="27"/>
      <c r="O42" s="27"/>
    </row>
    <row r="43" spans="2:15" ht="63">
      <c r="B43" s="16"/>
      <c r="C43" s="16" t="s">
        <v>56</v>
      </c>
      <c r="D43" s="17" t="s">
        <v>57</v>
      </c>
      <c r="E43" s="18" t="str">
        <f>IF(F43="Y",G43,"")</f>
        <v/>
      </c>
      <c r="F43" s="19" t="s">
        <v>24</v>
      </c>
      <c r="G43" s="20" t="str">
        <f>IF(SUM(I43,K43,M43)=0,"",AVERAGE(I43,K43,M43))</f>
        <v/>
      </c>
      <c r="H43" s="16"/>
      <c r="I43" s="21">
        <v>0</v>
      </c>
      <c r="J43" s="21"/>
      <c r="K43" s="21">
        <v>0</v>
      </c>
      <c r="L43" s="21"/>
      <c r="M43" s="21">
        <v>0</v>
      </c>
      <c r="N43" s="16" t="str">
        <f>IF(F43="Y",IF(O43&gt;=$F$4,$E$4,$E$5),"Not tracked")</f>
        <v>Working</v>
      </c>
      <c r="O43" s="16">
        <f>MAX(I43,K43,M43)</f>
        <v>0</v>
      </c>
    </row>
    <row r="44" spans="2:15">
      <c r="B44" s="10" t="s">
        <v>58</v>
      </c>
      <c r="C44" s="10"/>
      <c r="D44" s="11"/>
      <c r="E44" s="12" t="str">
        <f>IF(E45&gt;0,E45,"")</f>
        <v/>
      </c>
      <c r="F44" s="13"/>
      <c r="G44" s="14"/>
      <c r="H44" s="10"/>
      <c r="I44" s="15"/>
      <c r="J44" s="15"/>
      <c r="K44" s="15"/>
      <c r="L44" s="15"/>
      <c r="M44" s="15"/>
      <c r="N44" s="27"/>
      <c r="O44" s="27"/>
    </row>
    <row r="45" spans="2:15" ht="47.25">
      <c r="B45" s="16"/>
      <c r="C45" s="16" t="s">
        <v>59</v>
      </c>
      <c r="D45" s="17" t="s">
        <v>60</v>
      </c>
      <c r="E45" s="18" t="str">
        <f>IF(F45="Y",G45,"")</f>
        <v/>
      </c>
      <c r="F45" s="19" t="s">
        <v>24</v>
      </c>
      <c r="G45" s="20" t="str">
        <f>IF(SUM(I45,K45,M45)=0,"",AVERAGE(I45,K45,M45))</f>
        <v/>
      </c>
      <c r="H45" s="16"/>
      <c r="I45" s="21">
        <v>0</v>
      </c>
      <c r="J45" s="21"/>
      <c r="K45" s="21">
        <v>0</v>
      </c>
      <c r="L45" s="21"/>
      <c r="M45" s="21">
        <v>0</v>
      </c>
      <c r="N45" s="16" t="str">
        <f>IF(F45="Y",IF(O45&gt;=$F$4,$E$4,$E$5),"Not tracked")</f>
        <v>Working</v>
      </c>
      <c r="O45" s="16">
        <f>MAX(I45,K45,M45)</f>
        <v>0</v>
      </c>
    </row>
    <row r="46" spans="2:15">
      <c r="B46" s="10" t="s">
        <v>61</v>
      </c>
      <c r="C46" s="10"/>
      <c r="D46" s="11"/>
      <c r="E46" s="12" t="str">
        <f>IF(E47&gt;0,E47,"")</f>
        <v/>
      </c>
      <c r="F46" s="13"/>
      <c r="G46" s="14"/>
      <c r="H46" s="10"/>
      <c r="I46" s="15"/>
      <c r="J46" s="15"/>
      <c r="K46" s="15"/>
      <c r="L46" s="15"/>
      <c r="M46" s="15"/>
      <c r="N46" s="27"/>
      <c r="O46" s="27"/>
    </row>
    <row r="47" spans="2:15" ht="31.5">
      <c r="B47" s="16"/>
      <c r="C47" s="16" t="s">
        <v>62</v>
      </c>
      <c r="D47" s="17" t="s">
        <v>63</v>
      </c>
      <c r="E47" s="18" t="str">
        <f>IF(F47="Y",G47,"")</f>
        <v/>
      </c>
      <c r="F47" s="19" t="s">
        <v>24</v>
      </c>
      <c r="G47" s="20" t="str">
        <f>IF(SUM(I47,K47,M47)=0,"",AVERAGE(I47,K47,M47))</f>
        <v/>
      </c>
      <c r="H47" s="16"/>
      <c r="I47" s="21">
        <v>0</v>
      </c>
      <c r="J47" s="21"/>
      <c r="K47" s="21">
        <v>0</v>
      </c>
      <c r="L47" s="21"/>
      <c r="M47" s="21">
        <v>0</v>
      </c>
      <c r="N47" s="16" t="str">
        <f>IF(F47="Y",IF(O47&gt;=$F$4,$E$4,$E$5),"Not tracked")</f>
        <v>Working</v>
      </c>
      <c r="O47" s="16">
        <f>MAX(I47,K47,M47)</f>
        <v>0</v>
      </c>
    </row>
    <row r="48" spans="2:15">
      <c r="B48" s="10" t="s">
        <v>64</v>
      </c>
      <c r="C48" s="10"/>
      <c r="D48" s="11"/>
      <c r="E48" s="12" t="str">
        <f>IF(E49&gt;0,E49,"")</f>
        <v/>
      </c>
      <c r="F48" s="13"/>
      <c r="G48" s="14"/>
      <c r="H48" s="10"/>
      <c r="I48" s="15"/>
      <c r="J48" s="15"/>
      <c r="K48" s="15"/>
      <c r="L48" s="15"/>
      <c r="M48" s="15"/>
      <c r="N48" s="27"/>
      <c r="O48" s="27"/>
    </row>
    <row r="49" spans="1:15" ht="63">
      <c r="B49" s="16"/>
      <c r="C49" s="25" t="s">
        <v>65</v>
      </c>
      <c r="D49" s="17" t="s">
        <v>66</v>
      </c>
      <c r="E49" s="18" t="str">
        <f>IF(F49="Y",G49,"")</f>
        <v/>
      </c>
      <c r="F49" s="19" t="s">
        <v>24</v>
      </c>
      <c r="G49" s="20" t="str">
        <f>IF(SUM(I49,K49,M49)=0,"",AVERAGE(I49,K49,M49))</f>
        <v/>
      </c>
      <c r="H49" s="16"/>
      <c r="I49" s="21">
        <v>0</v>
      </c>
      <c r="J49" s="21"/>
      <c r="K49" s="21">
        <v>0</v>
      </c>
      <c r="L49" s="21"/>
      <c r="M49" s="21">
        <v>0</v>
      </c>
      <c r="N49" s="16" t="str">
        <f>IF(F49="Y",IF(O49&gt;=$F$4,$E$4,$E$5),"Not tracked")</f>
        <v>Working</v>
      </c>
      <c r="O49" s="16">
        <f>MAX(I49,K49,M49)</f>
        <v>0</v>
      </c>
    </row>
    <row r="50" spans="1:15">
      <c r="A50" s="6" t="s">
        <v>7</v>
      </c>
      <c r="B50" s="6"/>
      <c r="C50" s="6"/>
      <c r="D50" s="26"/>
      <c r="E50" s="7" t="str">
        <f>IF(SUM(E51,E53,E55,E57,E59,E61,E63,E65,E67,E69)=0,"",AVERAGE(E51,E53,E55,E57,E59,E61,E63,E65,E67,E69))</f>
        <v/>
      </c>
      <c r="F50" s="23" t="s">
        <v>12</v>
      </c>
      <c r="G50" s="9" t="s">
        <v>13</v>
      </c>
      <c r="H50" s="6" t="s">
        <v>14</v>
      </c>
      <c r="I50" s="24" t="s">
        <v>15</v>
      </c>
      <c r="J50" s="24" t="s">
        <v>16</v>
      </c>
      <c r="K50" s="24" t="s">
        <v>17</v>
      </c>
      <c r="L50" s="24" t="s">
        <v>18</v>
      </c>
      <c r="M50" s="24" t="s">
        <v>19</v>
      </c>
      <c r="N50" s="8" t="s">
        <v>205</v>
      </c>
      <c r="O50" s="8" t="s">
        <v>206</v>
      </c>
    </row>
    <row r="51" spans="1:15">
      <c r="B51" s="27" t="s">
        <v>67</v>
      </c>
      <c r="C51" s="27"/>
      <c r="D51" s="28"/>
      <c r="E51" s="12" t="str">
        <f>IF(E52&gt;0,E52,"")</f>
        <v/>
      </c>
      <c r="F51" s="29"/>
      <c r="G51" s="30"/>
      <c r="H51" s="27"/>
      <c r="I51" s="31"/>
      <c r="J51" s="31"/>
      <c r="K51" s="31"/>
      <c r="L51" s="31"/>
      <c r="M51" s="31"/>
      <c r="N51" s="27"/>
      <c r="O51" s="27"/>
    </row>
    <row r="52" spans="1:15" ht="47.25">
      <c r="B52" s="16"/>
      <c r="C52" s="16" t="s">
        <v>40</v>
      </c>
      <c r="D52" s="17" t="s">
        <v>41</v>
      </c>
      <c r="E52" s="18" t="str">
        <f>IF(F52="Y",G52,"")</f>
        <v/>
      </c>
      <c r="F52" s="19" t="s">
        <v>24</v>
      </c>
      <c r="G52" s="20" t="str">
        <f>IF(SUM(I52,K52,M52)=0,"",AVERAGE(I52,K52,M52))</f>
        <v/>
      </c>
      <c r="H52" s="16"/>
      <c r="I52" s="21">
        <v>0</v>
      </c>
      <c r="J52" s="21"/>
      <c r="K52" s="21">
        <v>0</v>
      </c>
      <c r="L52" s="21"/>
      <c r="M52" s="21">
        <v>0</v>
      </c>
      <c r="N52" s="16" t="str">
        <f>IF(F52="Y",IF(O52&gt;=$F$4,$E$4,$E$5),"Not tracked")</f>
        <v>Working</v>
      </c>
      <c r="O52" s="16">
        <f>MAX(I52,K52,M52)</f>
        <v>0</v>
      </c>
    </row>
    <row r="53" spans="1:15">
      <c r="B53" s="10" t="s">
        <v>68</v>
      </c>
      <c r="C53" s="10"/>
      <c r="D53" s="11"/>
      <c r="E53" s="12" t="str">
        <f>IF(E54&gt;0,E54,"")</f>
        <v/>
      </c>
      <c r="F53" s="13"/>
      <c r="G53" s="14"/>
      <c r="H53" s="10"/>
      <c r="I53" s="15"/>
      <c r="J53" s="15"/>
      <c r="K53" s="15"/>
      <c r="L53" s="15"/>
      <c r="M53" s="15"/>
      <c r="N53" s="27"/>
      <c r="O53" s="27"/>
    </row>
    <row r="54" spans="1:15" ht="63">
      <c r="B54" s="16"/>
      <c r="C54" s="16" t="s">
        <v>43</v>
      </c>
      <c r="D54" s="17" t="s">
        <v>69</v>
      </c>
      <c r="E54" s="18" t="str">
        <f>IF(F54="Y",G54,"")</f>
        <v/>
      </c>
      <c r="F54" s="19" t="s">
        <v>24</v>
      </c>
      <c r="G54" s="20" t="str">
        <f>IF(SUM(I54,K54,M54)=0,"",AVERAGE(I54,K54,M54))</f>
        <v/>
      </c>
      <c r="H54" s="16"/>
      <c r="I54" s="21">
        <v>0</v>
      </c>
      <c r="J54" s="21"/>
      <c r="K54" s="21">
        <v>0</v>
      </c>
      <c r="L54" s="21"/>
      <c r="M54" s="21">
        <v>0</v>
      </c>
      <c r="N54" s="16" t="str">
        <f>IF(F54="Y",IF(O54&gt;=$F$4,$E$4,$E$5),"Not tracked")</f>
        <v>Working</v>
      </c>
      <c r="O54" s="16">
        <f>MAX(I54,K54,M54)</f>
        <v>0</v>
      </c>
    </row>
    <row r="55" spans="1:15">
      <c r="B55" s="10" t="s">
        <v>70</v>
      </c>
      <c r="C55" s="10"/>
      <c r="D55" s="11"/>
      <c r="E55" s="12" t="str">
        <f>IF(E56&gt;0,E56,"")</f>
        <v/>
      </c>
      <c r="F55" s="13"/>
      <c r="G55" s="14"/>
      <c r="H55" s="10"/>
      <c r="I55" s="15"/>
      <c r="J55" s="15"/>
      <c r="K55" s="15"/>
      <c r="L55" s="15"/>
      <c r="M55" s="15"/>
      <c r="N55" s="27"/>
      <c r="O55" s="27"/>
    </row>
    <row r="56" spans="1:15" ht="47.25">
      <c r="B56" s="16"/>
      <c r="C56" s="16" t="s">
        <v>22</v>
      </c>
      <c r="D56" s="17" t="s">
        <v>71</v>
      </c>
      <c r="E56" s="18" t="str">
        <f>IF(F56="Y",G56,"")</f>
        <v/>
      </c>
      <c r="F56" s="19" t="s">
        <v>24</v>
      </c>
      <c r="G56" s="20" t="str">
        <f>IF(SUM(I56,K56,M56)=0,"",AVERAGE(I56,K56,M56))</f>
        <v/>
      </c>
      <c r="H56" s="16"/>
      <c r="I56" s="21">
        <v>0</v>
      </c>
      <c r="J56" s="21"/>
      <c r="K56" s="21">
        <v>0</v>
      </c>
      <c r="L56" s="21"/>
      <c r="M56" s="21">
        <v>0</v>
      </c>
      <c r="N56" s="16" t="str">
        <f>IF(F56="Y",IF(O56&gt;=$F$4,$E$4,$E$5),"Not tracked")</f>
        <v>Working</v>
      </c>
      <c r="O56" s="16">
        <f>MAX(I56,K56,M56)</f>
        <v>0</v>
      </c>
    </row>
    <row r="57" spans="1:15">
      <c r="B57" s="10" t="s">
        <v>72</v>
      </c>
      <c r="C57" s="10"/>
      <c r="D57" s="11"/>
      <c r="E57" s="12" t="str">
        <f>IF(E58&gt;0,E58,"")</f>
        <v/>
      </c>
      <c r="F57" s="13"/>
      <c r="G57" s="14"/>
      <c r="H57" s="10"/>
      <c r="I57" s="15"/>
      <c r="J57" s="15"/>
      <c r="K57" s="15"/>
      <c r="L57" s="15"/>
      <c r="M57" s="15"/>
      <c r="N57" s="27"/>
      <c r="O57" s="27"/>
    </row>
    <row r="58" spans="1:15" ht="47.25">
      <c r="B58" s="16"/>
      <c r="C58" s="16" t="s">
        <v>33</v>
      </c>
      <c r="D58" s="17" t="s">
        <v>73</v>
      </c>
      <c r="E58" s="18" t="str">
        <f>IF(F58="Y",G58,"")</f>
        <v/>
      </c>
      <c r="F58" s="19" t="s">
        <v>24</v>
      </c>
      <c r="G58" s="20" t="str">
        <f>IF(SUM(I58,K58,M58)=0,"",AVERAGE(I58,K58,M58))</f>
        <v/>
      </c>
      <c r="H58" s="16"/>
      <c r="I58" s="21">
        <v>0</v>
      </c>
      <c r="J58" s="21"/>
      <c r="K58" s="21">
        <v>0</v>
      </c>
      <c r="L58" s="21"/>
      <c r="M58" s="21">
        <v>0</v>
      </c>
      <c r="N58" s="16" t="str">
        <f>IF(F58="Y",IF(O58&gt;=$F$4,$E$4,$E$5),"Not tracked")</f>
        <v>Working</v>
      </c>
      <c r="O58" s="16">
        <f>MAX(I58,K58,M58)</f>
        <v>0</v>
      </c>
    </row>
    <row r="59" spans="1:15">
      <c r="B59" s="10" t="s">
        <v>74</v>
      </c>
      <c r="C59" s="10"/>
      <c r="D59" s="11"/>
      <c r="E59" s="12" t="str">
        <f>IF(E60&gt;0,E60,"")</f>
        <v/>
      </c>
      <c r="F59" s="13"/>
      <c r="G59" s="14"/>
      <c r="H59" s="10"/>
      <c r="I59" s="15"/>
      <c r="J59" s="15"/>
      <c r="K59" s="15"/>
      <c r="L59" s="15"/>
      <c r="M59" s="15"/>
      <c r="N59" s="27"/>
      <c r="O59" s="27"/>
    </row>
    <row r="60" spans="1:15" ht="63">
      <c r="B60" s="16"/>
      <c r="C60" s="16" t="s">
        <v>50</v>
      </c>
      <c r="D60" s="17" t="s">
        <v>75</v>
      </c>
      <c r="E60" s="18" t="str">
        <f>IF(F60="Y",G60,"")</f>
        <v/>
      </c>
      <c r="F60" s="19" t="s">
        <v>24</v>
      </c>
      <c r="G60" s="20" t="str">
        <f>IF(SUM(I60,K60,M60)=0,"",AVERAGE(I60,K60,M60))</f>
        <v/>
      </c>
      <c r="H60" s="16"/>
      <c r="I60" s="21">
        <v>0</v>
      </c>
      <c r="J60" s="21"/>
      <c r="K60" s="21">
        <v>0</v>
      </c>
      <c r="L60" s="21"/>
      <c r="M60" s="21">
        <v>0</v>
      </c>
      <c r="N60" s="16" t="str">
        <f>IF(F60="Y",IF(O60&gt;=$F$4,$E$4,$E$5),"Not tracked")</f>
        <v>Working</v>
      </c>
      <c r="O60" s="16">
        <f>MAX(I60,K60,M60)</f>
        <v>0</v>
      </c>
    </row>
    <row r="61" spans="1:15">
      <c r="B61" s="10" t="s">
        <v>76</v>
      </c>
      <c r="C61" s="10"/>
      <c r="D61" s="11"/>
      <c r="E61" s="12" t="str">
        <f>IF(E62&gt;0,E62,"")</f>
        <v/>
      </c>
      <c r="F61" s="13"/>
      <c r="G61" s="14"/>
      <c r="H61" s="10"/>
      <c r="I61" s="15"/>
      <c r="J61" s="15"/>
      <c r="K61" s="15"/>
      <c r="L61" s="15"/>
      <c r="M61" s="15"/>
      <c r="N61" s="27"/>
      <c r="O61" s="27"/>
    </row>
    <row r="62" spans="1:15" ht="31.5">
      <c r="B62" s="16"/>
      <c r="C62" s="16" t="s">
        <v>53</v>
      </c>
      <c r="D62" s="17" t="s">
        <v>77</v>
      </c>
      <c r="E62" s="18" t="str">
        <f>IF(F62="Y",G62,"")</f>
        <v/>
      </c>
      <c r="F62" s="19" t="s">
        <v>24</v>
      </c>
      <c r="G62" s="20" t="str">
        <f>IF(SUM(I62,K62,M62)=0,"",AVERAGE(I62,K62,M62))</f>
        <v/>
      </c>
      <c r="H62" s="16"/>
      <c r="I62" s="21">
        <v>0</v>
      </c>
      <c r="J62" s="21"/>
      <c r="K62" s="21">
        <v>0</v>
      </c>
      <c r="L62" s="21"/>
      <c r="M62" s="21">
        <v>0</v>
      </c>
      <c r="N62" s="16" t="str">
        <f>IF(F62="Y",IF(O62&gt;=$F$4,$E$4,$E$5),"Not tracked")</f>
        <v>Working</v>
      </c>
      <c r="O62" s="16">
        <f>MAX(I62,K62,M62)</f>
        <v>0</v>
      </c>
    </row>
    <row r="63" spans="1:15">
      <c r="B63" s="10" t="s">
        <v>78</v>
      </c>
      <c r="C63" s="10"/>
      <c r="D63" s="11"/>
      <c r="E63" s="12" t="str">
        <f>IF(E64&gt;0,E64,"")</f>
        <v/>
      </c>
      <c r="F63" s="13"/>
      <c r="G63" s="14"/>
      <c r="H63" s="10"/>
      <c r="I63" s="15"/>
      <c r="J63" s="15"/>
      <c r="K63" s="15"/>
      <c r="L63" s="15"/>
      <c r="M63" s="15"/>
      <c r="N63" s="27"/>
      <c r="O63" s="27"/>
    </row>
    <row r="64" spans="1:15" ht="47.25">
      <c r="B64" s="16"/>
      <c r="C64" s="16" t="s">
        <v>56</v>
      </c>
      <c r="D64" s="32" t="s">
        <v>79</v>
      </c>
      <c r="E64" s="18" t="str">
        <f>IF(F64="Y",G64,"")</f>
        <v/>
      </c>
      <c r="F64" s="19" t="s">
        <v>24</v>
      </c>
      <c r="G64" s="20" t="str">
        <f>IF(SUM(I64,K64,M64)=0,"",AVERAGE(I64,K64,M64))</f>
        <v/>
      </c>
      <c r="H64" s="16"/>
      <c r="I64" s="21">
        <v>0</v>
      </c>
      <c r="J64" s="21"/>
      <c r="K64" s="21">
        <v>0</v>
      </c>
      <c r="L64" s="21"/>
      <c r="M64" s="21">
        <v>0</v>
      </c>
      <c r="N64" s="16" t="str">
        <f>IF(F64="Y",IF(O64&gt;=$F$4,$E$4,$E$5),"Not tracked")</f>
        <v>Working</v>
      </c>
      <c r="O64" s="16">
        <f>MAX(I64,K64,M64)</f>
        <v>0</v>
      </c>
    </row>
    <row r="65" spans="1:15">
      <c r="B65" s="10" t="s">
        <v>80</v>
      </c>
      <c r="C65" s="10"/>
      <c r="D65" s="11"/>
      <c r="E65" s="12" t="str">
        <f>IF(E66&gt;0,E66,"")</f>
        <v/>
      </c>
      <c r="F65" s="13"/>
      <c r="G65" s="14"/>
      <c r="H65" s="10"/>
      <c r="I65" s="15"/>
      <c r="J65" s="15"/>
      <c r="K65" s="15"/>
      <c r="L65" s="15"/>
      <c r="M65" s="15"/>
      <c r="N65" s="27"/>
      <c r="O65" s="27"/>
    </row>
    <row r="66" spans="1:15">
      <c r="B66" s="16"/>
      <c r="C66" s="16" t="s">
        <v>59</v>
      </c>
      <c r="D66" s="17" t="s">
        <v>81</v>
      </c>
      <c r="E66" s="18" t="str">
        <f>IF(F66="Y",G66,"")</f>
        <v/>
      </c>
      <c r="F66" s="19" t="s">
        <v>24</v>
      </c>
      <c r="G66" s="20" t="str">
        <f>IF(SUM(I66,K66,M66)=0,"",AVERAGE(I66,K66,M66))</f>
        <v/>
      </c>
      <c r="H66" s="16"/>
      <c r="I66" s="21">
        <v>0</v>
      </c>
      <c r="J66" s="21"/>
      <c r="K66" s="21">
        <v>0</v>
      </c>
      <c r="L66" s="21"/>
      <c r="M66" s="21">
        <v>0</v>
      </c>
      <c r="N66" s="16" t="str">
        <f>IF(F66="Y",IF(O66&gt;=$F$4,$E$4,$E$5),"Not tracked")</f>
        <v>Working</v>
      </c>
      <c r="O66" s="16">
        <f>MAX(I66,K66,M66)</f>
        <v>0</v>
      </c>
    </row>
    <row r="67" spans="1:15">
      <c r="B67" s="10" t="s">
        <v>82</v>
      </c>
      <c r="C67" s="10"/>
      <c r="D67" s="11"/>
      <c r="E67" s="12" t="str">
        <f>IF(E68&gt;0,E68,"")</f>
        <v/>
      </c>
      <c r="F67" s="13"/>
      <c r="G67" s="14"/>
      <c r="H67" s="10"/>
      <c r="I67" s="15"/>
      <c r="J67" s="15"/>
      <c r="K67" s="15"/>
      <c r="L67" s="15"/>
      <c r="M67" s="15"/>
      <c r="N67" s="27"/>
      <c r="O67" s="27"/>
    </row>
    <row r="68" spans="1:15" ht="47.25">
      <c r="B68" s="16"/>
      <c r="C68" s="16" t="s">
        <v>62</v>
      </c>
      <c r="D68" s="32" t="s">
        <v>83</v>
      </c>
      <c r="E68" s="18" t="str">
        <f>IF(F68="Y",G68,"")</f>
        <v/>
      </c>
      <c r="F68" s="19" t="s">
        <v>24</v>
      </c>
      <c r="G68" s="20" t="str">
        <f>IF(SUM(I68,K68,M68)=0,"",AVERAGE(I68,K68,M68))</f>
        <v/>
      </c>
      <c r="H68" s="16"/>
      <c r="I68" s="21">
        <v>0</v>
      </c>
      <c r="J68" s="21"/>
      <c r="K68" s="21">
        <v>0</v>
      </c>
      <c r="L68" s="21"/>
      <c r="M68" s="21">
        <v>0</v>
      </c>
      <c r="N68" s="16" t="str">
        <f>IF(F68="Y",IF(O68&gt;=$F$4,$E$4,$E$5),"Not tracked")</f>
        <v>Working</v>
      </c>
      <c r="O68" s="16">
        <f>MAX(I68,K68,M68)</f>
        <v>0</v>
      </c>
    </row>
    <row r="69" spans="1:15">
      <c r="B69" s="10" t="s">
        <v>84</v>
      </c>
      <c r="C69" s="10"/>
      <c r="D69" s="11"/>
      <c r="E69" s="12" t="str">
        <f>IF(E70&gt;0,E70,"")</f>
        <v/>
      </c>
      <c r="F69" s="13"/>
      <c r="G69" s="14"/>
      <c r="H69" s="10"/>
      <c r="I69" s="15"/>
      <c r="J69" s="15"/>
      <c r="K69" s="15"/>
      <c r="L69" s="15"/>
      <c r="M69" s="15"/>
      <c r="N69" s="27"/>
      <c r="O69" s="27"/>
    </row>
    <row r="70" spans="1:15" ht="63">
      <c r="B70" s="16"/>
      <c r="C70" s="16" t="s">
        <v>65</v>
      </c>
      <c r="D70" s="17" t="s">
        <v>85</v>
      </c>
      <c r="E70" s="18" t="str">
        <f>IF(F70="Y",G70,"")</f>
        <v/>
      </c>
      <c r="F70" s="19" t="s">
        <v>24</v>
      </c>
      <c r="G70" s="20" t="str">
        <f>IF(SUM(I70,K70,M70)=0,"",AVERAGE(I70,K70,M70))</f>
        <v/>
      </c>
      <c r="H70" s="16"/>
      <c r="I70" s="21">
        <v>0</v>
      </c>
      <c r="J70" s="21"/>
      <c r="K70" s="21">
        <v>0</v>
      </c>
      <c r="L70" s="21"/>
      <c r="M70" s="21">
        <v>0</v>
      </c>
      <c r="N70" s="16" t="str">
        <f>IF(F70="Y",IF(O70&gt;=$F$4,$E$4,$E$5),"Not tracked")</f>
        <v>Working</v>
      </c>
      <c r="O70" s="16">
        <f>MAX(I70,K70,M70)</f>
        <v>0</v>
      </c>
    </row>
    <row r="71" spans="1:15">
      <c r="A71" s="6" t="s">
        <v>8</v>
      </c>
      <c r="B71" s="6"/>
      <c r="C71" s="6"/>
      <c r="D71" s="6"/>
      <c r="E71" s="7" t="str">
        <f>IF(SUM(E72,E77,E79,E81,E83,E85)=0,"",AVERAGE(E72,E77,E79,E81,E83,E85))</f>
        <v/>
      </c>
      <c r="F71" s="23" t="s">
        <v>12</v>
      </c>
      <c r="G71" s="9" t="s">
        <v>13</v>
      </c>
      <c r="H71" s="6" t="s">
        <v>14</v>
      </c>
      <c r="I71" s="24" t="s">
        <v>15</v>
      </c>
      <c r="J71" s="24" t="s">
        <v>16</v>
      </c>
      <c r="K71" s="24" t="s">
        <v>17</v>
      </c>
      <c r="L71" s="24" t="s">
        <v>18</v>
      </c>
      <c r="M71" s="24" t="s">
        <v>19</v>
      </c>
      <c r="N71" s="8" t="s">
        <v>205</v>
      </c>
      <c r="O71" s="8" t="s">
        <v>206</v>
      </c>
    </row>
    <row r="72" spans="1:15" ht="63">
      <c r="B72" s="10" t="s">
        <v>86</v>
      </c>
      <c r="C72" s="10"/>
      <c r="D72" s="11" t="s">
        <v>87</v>
      </c>
      <c r="E72" s="12" t="str">
        <f>IF(SUM(E73:E76)=0,"",AVERAGE(E73:E76))</f>
        <v/>
      </c>
      <c r="F72" s="13"/>
      <c r="G72" s="14"/>
      <c r="H72" s="10"/>
      <c r="I72" s="15"/>
      <c r="J72" s="15"/>
      <c r="K72" s="15"/>
      <c r="L72" s="15"/>
      <c r="M72" s="15"/>
      <c r="N72" s="27"/>
      <c r="O72" s="27"/>
    </row>
    <row r="73" spans="1:15" ht="63">
      <c r="B73" s="16"/>
      <c r="C73" s="16" t="s">
        <v>40</v>
      </c>
      <c r="D73" s="17" t="s">
        <v>88</v>
      </c>
      <c r="E73" s="18" t="str">
        <f>IF(F73="Y",G73,"")</f>
        <v/>
      </c>
      <c r="F73" s="19" t="s">
        <v>24</v>
      </c>
      <c r="G73" s="20" t="str">
        <f>IF(SUM(I73,K73,M73)=0,"",AVERAGE(I73,K73,M73))</f>
        <v/>
      </c>
      <c r="H73" s="16"/>
      <c r="I73" s="21">
        <v>0</v>
      </c>
      <c r="J73" s="21"/>
      <c r="K73" s="21">
        <v>0</v>
      </c>
      <c r="L73" s="21"/>
      <c r="M73" s="21">
        <v>0</v>
      </c>
      <c r="N73" s="16" t="str">
        <f>IF(F73="Y",IF(O73&gt;=$F$4,$E$4,$E$5),"Not tracked")</f>
        <v>Working</v>
      </c>
      <c r="O73" s="16">
        <f>MAX(I73,K73,M73)</f>
        <v>0</v>
      </c>
    </row>
    <row r="74" spans="1:15" ht="63">
      <c r="B74" s="16"/>
      <c r="C74" s="16" t="s">
        <v>89</v>
      </c>
      <c r="D74" s="17" t="s">
        <v>90</v>
      </c>
      <c r="E74" s="18" t="str">
        <f>IF(F74="Y",G74,"")</f>
        <v/>
      </c>
      <c r="F74" s="19" t="s">
        <v>24</v>
      </c>
      <c r="G74" s="20" t="str">
        <f>IF(SUM(I74,K74,M74)=0,"",AVERAGE(I74,K74,M74))</f>
        <v/>
      </c>
      <c r="H74" s="16"/>
      <c r="I74" s="21">
        <v>0</v>
      </c>
      <c r="J74" s="21"/>
      <c r="K74" s="21">
        <v>0</v>
      </c>
      <c r="L74" s="21"/>
      <c r="M74" s="21">
        <v>0</v>
      </c>
      <c r="N74" s="16" t="str">
        <f t="shared" ref="N74:N76" si="5">IF(F74="Y",IF(O74&gt;=$F$4,$E$4,$E$5),"Not tracked")</f>
        <v>Working</v>
      </c>
      <c r="O74" s="16">
        <f t="shared" ref="O74:O76" si="6">MAX(I74,K74,M74)</f>
        <v>0</v>
      </c>
    </row>
    <row r="75" spans="1:15" ht="47.25">
      <c r="B75" s="16"/>
      <c r="C75" s="16" t="s">
        <v>91</v>
      </c>
      <c r="D75" s="17" t="s">
        <v>92</v>
      </c>
      <c r="E75" s="18" t="str">
        <f>IF(F75="Y",G75,"")</f>
        <v/>
      </c>
      <c r="F75" s="19" t="s">
        <v>24</v>
      </c>
      <c r="G75" s="20" t="str">
        <f>IF(SUM(I75,K75,M75)=0,"",AVERAGE(I75,K75,M75))</f>
        <v/>
      </c>
      <c r="H75" s="16"/>
      <c r="I75" s="21">
        <v>0</v>
      </c>
      <c r="J75" s="21"/>
      <c r="K75" s="21">
        <v>0</v>
      </c>
      <c r="L75" s="21"/>
      <c r="M75" s="21">
        <v>0</v>
      </c>
      <c r="N75" s="16" t="str">
        <f t="shared" si="5"/>
        <v>Working</v>
      </c>
      <c r="O75" s="16">
        <f t="shared" si="6"/>
        <v>0</v>
      </c>
    </row>
    <row r="76" spans="1:15">
      <c r="B76" s="16"/>
      <c r="C76" s="33" t="s">
        <v>93</v>
      </c>
      <c r="D76" s="34" t="s">
        <v>94</v>
      </c>
      <c r="E76" s="18" t="str">
        <f>IF(F76="Y",G76,"")</f>
        <v/>
      </c>
      <c r="F76" s="19" t="s">
        <v>24</v>
      </c>
      <c r="G76" s="20" t="str">
        <f>IF(SUM(I76,K76,M76)=0,"",AVERAGE(I76,K76,M76))</f>
        <v/>
      </c>
      <c r="H76" s="16"/>
      <c r="I76" s="21">
        <v>0</v>
      </c>
      <c r="J76" s="21"/>
      <c r="K76" s="21">
        <v>0</v>
      </c>
      <c r="L76" s="21"/>
      <c r="M76" s="21">
        <v>0</v>
      </c>
      <c r="N76" s="16" t="str">
        <f t="shared" si="5"/>
        <v>Working</v>
      </c>
      <c r="O76" s="16">
        <f t="shared" si="6"/>
        <v>0</v>
      </c>
    </row>
    <row r="77" spans="1:15">
      <c r="B77" s="10" t="s">
        <v>95</v>
      </c>
      <c r="C77" s="10"/>
      <c r="D77" s="11"/>
      <c r="E77" s="12" t="str">
        <f>IF(E78&gt;0,E78,"")</f>
        <v/>
      </c>
      <c r="F77" s="13"/>
      <c r="G77" s="14"/>
      <c r="H77" s="10"/>
      <c r="I77" s="15"/>
      <c r="J77" s="15"/>
      <c r="K77" s="15"/>
      <c r="L77" s="15"/>
      <c r="M77" s="15"/>
      <c r="N77" s="27"/>
      <c r="O77" s="27"/>
    </row>
    <row r="78" spans="1:15" ht="47.25">
      <c r="B78" s="16"/>
      <c r="C78" s="16" t="s">
        <v>43</v>
      </c>
      <c r="D78" s="17" t="s">
        <v>96</v>
      </c>
      <c r="E78" s="18" t="str">
        <f>IF(F78="Y",G78,"")</f>
        <v/>
      </c>
      <c r="F78" s="19" t="s">
        <v>24</v>
      </c>
      <c r="G78" s="20" t="str">
        <f>IF(SUM(I78,K78,M78)=0,"",AVERAGE(I78,K78,M78))</f>
        <v/>
      </c>
      <c r="H78" s="16"/>
      <c r="I78" s="21">
        <v>0</v>
      </c>
      <c r="J78" s="21"/>
      <c r="K78" s="21">
        <v>0</v>
      </c>
      <c r="L78" s="21"/>
      <c r="M78" s="21">
        <v>0</v>
      </c>
      <c r="N78" s="16" t="str">
        <f>IF(F78="Y",IF(O78&gt;=$F$4,$E$4,$E$5),"Not tracked")</f>
        <v>Working</v>
      </c>
      <c r="O78" s="16">
        <f>MAX(I78,K78,M78)</f>
        <v>0</v>
      </c>
    </row>
    <row r="79" spans="1:15">
      <c r="B79" s="10" t="s">
        <v>97</v>
      </c>
      <c r="C79" s="10"/>
      <c r="D79" s="11"/>
      <c r="E79" s="12" t="str">
        <f>IF(E80&gt;0,E80,"")</f>
        <v/>
      </c>
      <c r="F79" s="13"/>
      <c r="G79" s="14"/>
      <c r="H79" s="10"/>
      <c r="I79" s="15"/>
      <c r="J79" s="15"/>
      <c r="K79" s="15"/>
      <c r="L79" s="15"/>
      <c r="M79" s="15"/>
      <c r="N79" s="27"/>
      <c r="O79" s="27"/>
    </row>
    <row r="80" spans="1:15" ht="31.5">
      <c r="B80" s="16"/>
      <c r="C80" s="16" t="s">
        <v>22</v>
      </c>
      <c r="D80" s="17" t="s">
        <v>98</v>
      </c>
      <c r="E80" s="18" t="str">
        <f>IF(F80="Y",G80,"")</f>
        <v/>
      </c>
      <c r="F80" s="19" t="s">
        <v>24</v>
      </c>
      <c r="G80" s="20" t="str">
        <f>IF(SUM(I80,K80,M80)=0,"",AVERAGE(I80,K80,M80))</f>
        <v/>
      </c>
      <c r="H80" s="16"/>
      <c r="I80" s="21">
        <v>0</v>
      </c>
      <c r="J80" s="21"/>
      <c r="K80" s="21">
        <v>0</v>
      </c>
      <c r="L80" s="21"/>
      <c r="M80" s="21">
        <v>0</v>
      </c>
      <c r="N80" s="16" t="str">
        <f>IF(F80="Y",IF(O80&gt;=$F$4,$E$4,$E$5),"Not tracked")</f>
        <v>Working</v>
      </c>
      <c r="O80" s="16">
        <f>MAX(I80,K80,M80)</f>
        <v>0</v>
      </c>
    </row>
    <row r="81" spans="1:15">
      <c r="B81" s="10" t="s">
        <v>99</v>
      </c>
      <c r="C81" s="10"/>
      <c r="D81" s="11"/>
      <c r="E81" s="12" t="str">
        <f>IF(E82&gt;0,E82,"")</f>
        <v/>
      </c>
      <c r="F81" s="13"/>
      <c r="G81" s="14"/>
      <c r="H81" s="10"/>
      <c r="I81" s="15"/>
      <c r="J81" s="15"/>
      <c r="K81" s="15"/>
      <c r="L81" s="15"/>
      <c r="M81" s="15"/>
      <c r="N81" s="27"/>
      <c r="O81" s="27"/>
    </row>
    <row r="82" spans="1:15" ht="47.25">
      <c r="B82" s="16"/>
      <c r="C82" s="16" t="s">
        <v>33</v>
      </c>
      <c r="D82" s="17" t="s">
        <v>100</v>
      </c>
      <c r="E82" s="18" t="str">
        <f>IF(F82="Y",G82,"")</f>
        <v/>
      </c>
      <c r="F82" s="19" t="s">
        <v>24</v>
      </c>
      <c r="G82" s="20" t="str">
        <f>IF(SUM(I82,K82,M82)=0,"",AVERAGE(I82,K82,M82))</f>
        <v/>
      </c>
      <c r="H82" s="16"/>
      <c r="I82" s="21">
        <v>0</v>
      </c>
      <c r="J82" s="21"/>
      <c r="K82" s="21">
        <v>0</v>
      </c>
      <c r="L82" s="21"/>
      <c r="M82" s="21">
        <v>0</v>
      </c>
      <c r="N82" s="16" t="str">
        <f>IF(F82="Y",IF(O82&gt;=$F$4,$E$4,$E$5),"Not tracked")</f>
        <v>Working</v>
      </c>
      <c r="O82" s="16">
        <f>MAX(I82,K82,M82)</f>
        <v>0</v>
      </c>
    </row>
    <row r="83" spans="1:15">
      <c r="B83" s="10" t="s">
        <v>101</v>
      </c>
      <c r="C83" s="10"/>
      <c r="D83" s="11"/>
      <c r="E83" s="12" t="str">
        <f>IF(E84&gt;0,E84,"")</f>
        <v/>
      </c>
      <c r="F83" s="13"/>
      <c r="G83" s="14"/>
      <c r="H83" s="10"/>
      <c r="I83" s="15"/>
      <c r="J83" s="15"/>
      <c r="K83" s="15"/>
      <c r="L83" s="15"/>
      <c r="M83" s="15"/>
      <c r="N83" s="27"/>
      <c r="O83" s="27"/>
    </row>
    <row r="84" spans="1:15" ht="63">
      <c r="B84" s="16"/>
      <c r="C84" s="16" t="s">
        <v>50</v>
      </c>
      <c r="D84" s="17" t="s">
        <v>102</v>
      </c>
      <c r="E84" s="18" t="str">
        <f>IF(F84="Y",G84,"")</f>
        <v/>
      </c>
      <c r="F84" s="19" t="s">
        <v>24</v>
      </c>
      <c r="G84" s="20" t="str">
        <f>IF(SUM(I84,K84,M84)=0,"",AVERAGE(I84,K84,M84))</f>
        <v/>
      </c>
      <c r="H84" s="16"/>
      <c r="I84" s="21">
        <v>0</v>
      </c>
      <c r="J84" s="21"/>
      <c r="K84" s="21">
        <v>0</v>
      </c>
      <c r="L84" s="21"/>
      <c r="M84" s="21">
        <v>0</v>
      </c>
      <c r="N84" s="16" t="str">
        <f>IF(F84="Y",IF(O84&gt;=$F$4,$E$4,$E$5),"Not tracked")</f>
        <v>Working</v>
      </c>
      <c r="O84" s="16">
        <f>MAX(I84,K84,M84)</f>
        <v>0</v>
      </c>
    </row>
    <row r="85" spans="1:15">
      <c r="B85" s="10" t="s">
        <v>103</v>
      </c>
      <c r="C85" s="10"/>
      <c r="D85" s="11"/>
      <c r="E85" s="12" t="str">
        <f>IF(E86&gt;0,E86,"")</f>
        <v/>
      </c>
      <c r="F85" s="13"/>
      <c r="G85" s="14"/>
      <c r="H85" s="10"/>
      <c r="I85" s="15"/>
      <c r="J85" s="15"/>
      <c r="K85" s="15"/>
      <c r="L85" s="15"/>
      <c r="M85" s="15"/>
      <c r="N85" s="27"/>
      <c r="O85" s="27"/>
    </row>
    <row r="86" spans="1:15" ht="31.5">
      <c r="B86" s="16"/>
      <c r="C86" s="16" t="s">
        <v>53</v>
      </c>
      <c r="D86" s="17" t="s">
        <v>104</v>
      </c>
      <c r="E86" s="18" t="str">
        <f>IF(F86="Y",G86,"")</f>
        <v/>
      </c>
      <c r="F86" s="19" t="s">
        <v>24</v>
      </c>
      <c r="G86" s="20" t="str">
        <f>IF(SUM(I86,K86,M86)=0,"",AVERAGE(I86,K86,M86))</f>
        <v/>
      </c>
      <c r="H86" s="16"/>
      <c r="I86" s="21">
        <v>0</v>
      </c>
      <c r="J86" s="21"/>
      <c r="K86" s="21">
        <v>0</v>
      </c>
      <c r="L86" s="21"/>
      <c r="M86" s="21">
        <v>0</v>
      </c>
      <c r="N86" s="16" t="str">
        <f>IF(F86="Y",IF(O86&gt;=$F$4,$E$4,$E$5),"Not tracked")</f>
        <v>Working</v>
      </c>
      <c r="O86" s="16">
        <f>MAX(I86,K86,M86)</f>
        <v>0</v>
      </c>
    </row>
    <row r="87" spans="1:15">
      <c r="A87" s="6" t="s">
        <v>9</v>
      </c>
      <c r="B87" s="22"/>
      <c r="C87" s="22"/>
      <c r="D87" s="35" t="s">
        <v>105</v>
      </c>
      <c r="E87" s="7" t="str">
        <f>IF(SUM(E88,E98,E106,E109,E114,E118)=0,"",AVERAGE(E88,E98,E106,E109,E114,E118))</f>
        <v/>
      </c>
      <c r="F87" s="23" t="s">
        <v>12</v>
      </c>
      <c r="G87" s="9" t="s">
        <v>13</v>
      </c>
      <c r="H87" s="6" t="s">
        <v>14</v>
      </c>
      <c r="I87" s="24" t="s">
        <v>15</v>
      </c>
      <c r="J87" s="24" t="s">
        <v>16</v>
      </c>
      <c r="K87" s="24" t="s">
        <v>17</v>
      </c>
      <c r="L87" s="24" t="s">
        <v>18</v>
      </c>
      <c r="M87" s="24" t="s">
        <v>19</v>
      </c>
      <c r="N87" s="8" t="s">
        <v>205</v>
      </c>
      <c r="O87" s="8" t="s">
        <v>206</v>
      </c>
    </row>
    <row r="88" spans="1:15" ht="31.5">
      <c r="B88" s="10" t="s">
        <v>106</v>
      </c>
      <c r="C88" s="10"/>
      <c r="D88" s="11" t="s">
        <v>107</v>
      </c>
      <c r="E88" s="12" t="str">
        <f>IF(SUM(E89:E97)=0,"",AVERAGE(E89:E97))</f>
        <v/>
      </c>
      <c r="F88" s="13"/>
      <c r="G88" s="14"/>
      <c r="H88" s="10"/>
      <c r="I88" s="15"/>
      <c r="J88" s="15"/>
      <c r="K88" s="15"/>
      <c r="L88" s="15"/>
      <c r="M88" s="15"/>
      <c r="N88" s="27"/>
      <c r="O88" s="27"/>
    </row>
    <row r="89" spans="1:15" ht="47.25">
      <c r="B89" s="16"/>
      <c r="C89" s="16" t="s">
        <v>40</v>
      </c>
      <c r="D89" s="17" t="s">
        <v>108</v>
      </c>
      <c r="E89" s="18" t="str">
        <f t="shared" ref="E89:E97" si="7">IF(F89="Y",G89,"")</f>
        <v/>
      </c>
      <c r="F89" s="19" t="s">
        <v>24</v>
      </c>
      <c r="G89" s="20" t="str">
        <f t="shared" ref="G89:G97" si="8">IF(SUM(I89,K89,M89)=0,"",AVERAGE(I89,K89,M89))</f>
        <v/>
      </c>
      <c r="H89" s="16"/>
      <c r="I89" s="21">
        <v>0</v>
      </c>
      <c r="J89" s="21"/>
      <c r="K89" s="21">
        <v>0</v>
      </c>
      <c r="L89" s="21"/>
      <c r="M89" s="21">
        <v>0</v>
      </c>
      <c r="N89" s="16" t="str">
        <f>IF(F89="Y",IF(O89&gt;=$F$4,$E$4,$E$5),"Not tracked")</f>
        <v>Working</v>
      </c>
      <c r="O89" s="16">
        <f>MAX(I89,K89,M89)</f>
        <v>0</v>
      </c>
    </row>
    <row r="90" spans="1:15">
      <c r="B90" s="16"/>
      <c r="C90" s="16" t="s">
        <v>89</v>
      </c>
      <c r="D90" s="17" t="s">
        <v>109</v>
      </c>
      <c r="E90" s="18" t="str">
        <f t="shared" si="7"/>
        <v/>
      </c>
      <c r="F90" s="19" t="s">
        <v>24</v>
      </c>
      <c r="G90" s="20" t="str">
        <f t="shared" si="8"/>
        <v/>
      </c>
      <c r="H90" s="16"/>
      <c r="I90" s="21">
        <v>0</v>
      </c>
      <c r="J90" s="21"/>
      <c r="K90" s="21">
        <v>0</v>
      </c>
      <c r="L90" s="21"/>
      <c r="M90" s="21">
        <v>0</v>
      </c>
      <c r="N90" s="16" t="str">
        <f t="shared" ref="N90:N97" si="9">IF(F90="Y",IF(O90&gt;=$F$4,$E$4,$E$5),"Not tracked")</f>
        <v>Working</v>
      </c>
      <c r="O90" s="16">
        <f t="shared" ref="O90:O97" si="10">MAX(I90,K90,M90)</f>
        <v>0</v>
      </c>
    </row>
    <row r="91" spans="1:15">
      <c r="B91" s="16"/>
      <c r="C91" s="16" t="s">
        <v>91</v>
      </c>
      <c r="D91" s="17" t="s">
        <v>110</v>
      </c>
      <c r="E91" s="18" t="str">
        <f t="shared" si="7"/>
        <v/>
      </c>
      <c r="F91" s="19" t="s">
        <v>24</v>
      </c>
      <c r="G91" s="20" t="str">
        <f t="shared" si="8"/>
        <v/>
      </c>
      <c r="H91" s="16"/>
      <c r="I91" s="21">
        <v>0</v>
      </c>
      <c r="J91" s="21"/>
      <c r="K91" s="21">
        <v>0</v>
      </c>
      <c r="L91" s="21"/>
      <c r="M91" s="21">
        <v>0</v>
      </c>
      <c r="N91" s="16" t="str">
        <f t="shared" si="9"/>
        <v>Working</v>
      </c>
      <c r="O91" s="16">
        <f t="shared" si="10"/>
        <v>0</v>
      </c>
    </row>
    <row r="92" spans="1:15">
      <c r="B92" s="16"/>
      <c r="C92" s="16" t="s">
        <v>93</v>
      </c>
      <c r="D92" s="17" t="s">
        <v>111</v>
      </c>
      <c r="E92" s="18" t="str">
        <f t="shared" si="7"/>
        <v/>
      </c>
      <c r="F92" s="19" t="s">
        <v>24</v>
      </c>
      <c r="G92" s="20" t="str">
        <f t="shared" si="8"/>
        <v/>
      </c>
      <c r="H92" s="16"/>
      <c r="I92" s="21">
        <v>0</v>
      </c>
      <c r="J92" s="21"/>
      <c r="K92" s="21">
        <v>0</v>
      </c>
      <c r="L92" s="21"/>
      <c r="M92" s="21">
        <v>0</v>
      </c>
      <c r="N92" s="16" t="str">
        <f t="shared" si="9"/>
        <v>Working</v>
      </c>
      <c r="O92" s="16">
        <f t="shared" si="10"/>
        <v>0</v>
      </c>
    </row>
    <row r="93" spans="1:15" ht="31.5">
      <c r="B93" s="16"/>
      <c r="C93" s="16" t="s">
        <v>112</v>
      </c>
      <c r="D93" s="17" t="s">
        <v>113</v>
      </c>
      <c r="E93" s="18" t="str">
        <f t="shared" si="7"/>
        <v/>
      </c>
      <c r="F93" s="19" t="s">
        <v>24</v>
      </c>
      <c r="G93" s="20" t="str">
        <f t="shared" si="8"/>
        <v/>
      </c>
      <c r="H93" s="16"/>
      <c r="I93" s="21">
        <v>0</v>
      </c>
      <c r="J93" s="21"/>
      <c r="K93" s="21">
        <v>0</v>
      </c>
      <c r="L93" s="21"/>
      <c r="M93" s="21">
        <v>0</v>
      </c>
      <c r="N93" s="16" t="str">
        <f t="shared" si="9"/>
        <v>Working</v>
      </c>
      <c r="O93" s="16">
        <f t="shared" si="10"/>
        <v>0</v>
      </c>
    </row>
    <row r="94" spans="1:15">
      <c r="B94" s="16"/>
      <c r="C94" s="16" t="s">
        <v>114</v>
      </c>
      <c r="D94" s="17" t="s">
        <v>115</v>
      </c>
      <c r="E94" s="18" t="str">
        <f t="shared" si="7"/>
        <v/>
      </c>
      <c r="F94" s="19" t="s">
        <v>24</v>
      </c>
      <c r="G94" s="20" t="str">
        <f t="shared" si="8"/>
        <v/>
      </c>
      <c r="H94" s="16"/>
      <c r="I94" s="21">
        <v>0</v>
      </c>
      <c r="J94" s="21"/>
      <c r="K94" s="21">
        <v>0</v>
      </c>
      <c r="L94" s="21"/>
      <c r="M94" s="21">
        <v>0</v>
      </c>
      <c r="N94" s="16" t="str">
        <f t="shared" si="9"/>
        <v>Working</v>
      </c>
      <c r="O94" s="16">
        <f t="shared" si="10"/>
        <v>0</v>
      </c>
    </row>
    <row r="95" spans="1:15" ht="47.25">
      <c r="B95" s="16"/>
      <c r="C95" s="16" t="s">
        <v>116</v>
      </c>
      <c r="D95" s="17" t="s">
        <v>117</v>
      </c>
      <c r="E95" s="18" t="str">
        <f t="shared" si="7"/>
        <v/>
      </c>
      <c r="F95" s="19" t="s">
        <v>24</v>
      </c>
      <c r="G95" s="20" t="str">
        <f t="shared" si="8"/>
        <v/>
      </c>
      <c r="H95" s="16"/>
      <c r="I95" s="21">
        <v>0</v>
      </c>
      <c r="J95" s="21"/>
      <c r="K95" s="21">
        <v>0</v>
      </c>
      <c r="L95" s="21"/>
      <c r="M95" s="21">
        <v>0</v>
      </c>
      <c r="N95" s="16" t="str">
        <f t="shared" si="9"/>
        <v>Working</v>
      </c>
      <c r="O95" s="16">
        <f t="shared" si="10"/>
        <v>0</v>
      </c>
    </row>
    <row r="96" spans="1:15">
      <c r="B96" s="16"/>
      <c r="C96" s="16" t="s">
        <v>118</v>
      </c>
      <c r="D96" s="17" t="s">
        <v>119</v>
      </c>
      <c r="E96" s="18" t="str">
        <f t="shared" si="7"/>
        <v/>
      </c>
      <c r="F96" s="19" t="s">
        <v>24</v>
      </c>
      <c r="G96" s="20" t="str">
        <f t="shared" si="8"/>
        <v/>
      </c>
      <c r="H96" s="16"/>
      <c r="I96" s="21">
        <v>0</v>
      </c>
      <c r="J96" s="21"/>
      <c r="K96" s="21">
        <v>0</v>
      </c>
      <c r="L96" s="21"/>
      <c r="M96" s="21">
        <v>0</v>
      </c>
      <c r="N96" s="16" t="str">
        <f t="shared" si="9"/>
        <v>Working</v>
      </c>
      <c r="O96" s="16">
        <f t="shared" si="10"/>
        <v>0</v>
      </c>
    </row>
    <row r="97" spans="2:15">
      <c r="B97" s="16"/>
      <c r="C97" s="16" t="s">
        <v>120</v>
      </c>
      <c r="D97" s="17" t="s">
        <v>121</v>
      </c>
      <c r="E97" s="18" t="str">
        <f t="shared" si="7"/>
        <v/>
      </c>
      <c r="F97" s="19" t="s">
        <v>24</v>
      </c>
      <c r="G97" s="20" t="str">
        <f t="shared" si="8"/>
        <v/>
      </c>
      <c r="H97" s="16"/>
      <c r="I97" s="21">
        <v>0</v>
      </c>
      <c r="J97" s="21"/>
      <c r="K97" s="21">
        <v>0</v>
      </c>
      <c r="L97" s="21"/>
      <c r="M97" s="21">
        <v>0</v>
      </c>
      <c r="N97" s="16" t="str">
        <f t="shared" si="9"/>
        <v>Working</v>
      </c>
      <c r="O97" s="16">
        <f t="shared" si="10"/>
        <v>0</v>
      </c>
    </row>
    <row r="98" spans="2:15" ht="31.5">
      <c r="B98" s="10" t="s">
        <v>122</v>
      </c>
      <c r="C98" s="10"/>
      <c r="D98" s="36" t="s">
        <v>123</v>
      </c>
      <c r="E98" s="12" t="str">
        <f>IF(SUM(E99:E105)=0,"",AVERAGE(E99:E105))</f>
        <v/>
      </c>
      <c r="F98" s="13"/>
      <c r="G98" s="14"/>
      <c r="H98" s="10"/>
      <c r="I98" s="15"/>
      <c r="J98" s="15"/>
      <c r="K98" s="15"/>
      <c r="L98" s="15"/>
      <c r="M98" s="15"/>
      <c r="N98" s="27"/>
      <c r="O98" s="27"/>
    </row>
    <row r="99" spans="2:15">
      <c r="B99" s="16"/>
      <c r="C99" s="16" t="s">
        <v>43</v>
      </c>
      <c r="D99" s="46" t="s">
        <v>124</v>
      </c>
      <c r="E99" s="18" t="str">
        <f t="shared" ref="E99:E105" si="11">IF(F99="Y",G99,"")</f>
        <v/>
      </c>
      <c r="F99" s="19" t="s">
        <v>24</v>
      </c>
      <c r="G99" s="20" t="str">
        <f t="shared" ref="G99:G105" si="12">IF(SUM(I99,K99,M99)=0,"",AVERAGE(I99,K99,M99))</f>
        <v/>
      </c>
      <c r="H99" s="16"/>
      <c r="I99" s="21">
        <v>0</v>
      </c>
      <c r="J99" s="21"/>
      <c r="K99" s="21">
        <v>0</v>
      </c>
      <c r="L99" s="21"/>
      <c r="M99" s="21">
        <v>0</v>
      </c>
      <c r="N99" s="16" t="str">
        <f t="shared" ref="N99:N105" si="13">IF(F99="Y",IF(O99&gt;=$F$4,$E$4,$E$5),"Not tracked")</f>
        <v>Working</v>
      </c>
      <c r="O99" s="16">
        <f t="shared" ref="O99:O105" si="14">MAX(I99,K99,M99)</f>
        <v>0</v>
      </c>
    </row>
    <row r="100" spans="2:15">
      <c r="B100" s="16"/>
      <c r="C100" s="16" t="s">
        <v>125</v>
      </c>
      <c r="D100" s="46" t="s">
        <v>126</v>
      </c>
      <c r="E100" s="18" t="str">
        <f t="shared" si="11"/>
        <v/>
      </c>
      <c r="F100" s="19" t="s">
        <v>24</v>
      </c>
      <c r="G100" s="20" t="str">
        <f t="shared" si="12"/>
        <v/>
      </c>
      <c r="H100" s="16"/>
      <c r="I100" s="21">
        <v>0</v>
      </c>
      <c r="J100" s="21"/>
      <c r="K100" s="21">
        <v>0</v>
      </c>
      <c r="L100" s="21"/>
      <c r="M100" s="21">
        <v>0</v>
      </c>
      <c r="N100" s="16" t="str">
        <f t="shared" si="13"/>
        <v>Working</v>
      </c>
      <c r="O100" s="16">
        <f t="shared" si="14"/>
        <v>0</v>
      </c>
    </row>
    <row r="101" spans="2:15">
      <c r="B101" s="16"/>
      <c r="C101" s="16" t="s">
        <v>127</v>
      </c>
      <c r="D101" s="17" t="s">
        <v>128</v>
      </c>
      <c r="E101" s="18" t="str">
        <f t="shared" si="11"/>
        <v/>
      </c>
      <c r="F101" s="19" t="s">
        <v>24</v>
      </c>
      <c r="G101" s="20" t="str">
        <f t="shared" si="12"/>
        <v/>
      </c>
      <c r="H101" s="16"/>
      <c r="I101" s="21">
        <v>0</v>
      </c>
      <c r="J101" s="21"/>
      <c r="K101" s="21">
        <v>0</v>
      </c>
      <c r="L101" s="21"/>
      <c r="M101" s="21">
        <v>0</v>
      </c>
      <c r="N101" s="16" t="str">
        <f t="shared" si="13"/>
        <v>Working</v>
      </c>
      <c r="O101" s="16">
        <f t="shared" si="14"/>
        <v>0</v>
      </c>
    </row>
    <row r="102" spans="2:15">
      <c r="B102" s="16"/>
      <c r="C102" s="16" t="s">
        <v>129</v>
      </c>
      <c r="D102" s="17" t="s">
        <v>130</v>
      </c>
      <c r="E102" s="18" t="str">
        <f t="shared" si="11"/>
        <v/>
      </c>
      <c r="F102" s="19" t="s">
        <v>24</v>
      </c>
      <c r="G102" s="20" t="str">
        <f t="shared" si="12"/>
        <v/>
      </c>
      <c r="H102" s="16"/>
      <c r="I102" s="21">
        <v>0</v>
      </c>
      <c r="J102" s="21"/>
      <c r="K102" s="21">
        <v>0</v>
      </c>
      <c r="L102" s="21"/>
      <c r="M102" s="21">
        <v>0</v>
      </c>
      <c r="N102" s="16" t="str">
        <f t="shared" si="13"/>
        <v>Working</v>
      </c>
      <c r="O102" s="16">
        <f t="shared" si="14"/>
        <v>0</v>
      </c>
    </row>
    <row r="103" spans="2:15" ht="47.25">
      <c r="B103" s="16"/>
      <c r="C103" s="16" t="s">
        <v>131</v>
      </c>
      <c r="D103" s="17" t="s">
        <v>132</v>
      </c>
      <c r="E103" s="18" t="str">
        <f t="shared" si="11"/>
        <v/>
      </c>
      <c r="F103" s="19" t="s">
        <v>24</v>
      </c>
      <c r="G103" s="20" t="str">
        <f t="shared" si="12"/>
        <v/>
      </c>
      <c r="H103" s="16"/>
      <c r="I103" s="21">
        <v>0</v>
      </c>
      <c r="J103" s="21"/>
      <c r="K103" s="21">
        <v>0</v>
      </c>
      <c r="L103" s="21"/>
      <c r="M103" s="21">
        <v>0</v>
      </c>
      <c r="N103" s="16" t="str">
        <f t="shared" si="13"/>
        <v>Working</v>
      </c>
      <c r="O103" s="16">
        <f t="shared" si="14"/>
        <v>0</v>
      </c>
    </row>
    <row r="104" spans="2:15" ht="47.25">
      <c r="B104" s="16"/>
      <c r="C104" s="16" t="s">
        <v>133</v>
      </c>
      <c r="D104" s="37" t="s">
        <v>134</v>
      </c>
      <c r="E104" s="18" t="str">
        <f t="shared" si="11"/>
        <v/>
      </c>
      <c r="F104" s="19" t="s">
        <v>24</v>
      </c>
      <c r="G104" s="20" t="str">
        <f t="shared" si="12"/>
        <v/>
      </c>
      <c r="H104" s="16"/>
      <c r="I104" s="21">
        <v>0</v>
      </c>
      <c r="J104" s="21"/>
      <c r="K104" s="21">
        <v>0</v>
      </c>
      <c r="L104" s="21"/>
      <c r="M104" s="21">
        <v>0</v>
      </c>
      <c r="N104" s="16" t="str">
        <f t="shared" si="13"/>
        <v>Working</v>
      </c>
      <c r="O104" s="16">
        <f t="shared" si="14"/>
        <v>0</v>
      </c>
    </row>
    <row r="105" spans="2:15" ht="31.5">
      <c r="B105" s="16"/>
      <c r="C105" s="16" t="s">
        <v>135</v>
      </c>
      <c r="D105" s="38" t="s">
        <v>136</v>
      </c>
      <c r="E105" s="18" t="str">
        <f t="shared" si="11"/>
        <v/>
      </c>
      <c r="F105" s="19" t="s">
        <v>24</v>
      </c>
      <c r="G105" s="20" t="str">
        <f t="shared" si="12"/>
        <v/>
      </c>
      <c r="H105" s="16"/>
      <c r="I105" s="21">
        <v>0</v>
      </c>
      <c r="J105" s="21"/>
      <c r="K105" s="21">
        <v>0</v>
      </c>
      <c r="L105" s="21"/>
      <c r="M105" s="21">
        <v>0</v>
      </c>
      <c r="N105" s="16" t="str">
        <f t="shared" si="13"/>
        <v>Working</v>
      </c>
      <c r="O105" s="16">
        <f t="shared" si="14"/>
        <v>0</v>
      </c>
    </row>
    <row r="106" spans="2:15" ht="31.5">
      <c r="B106" s="39" t="s">
        <v>137</v>
      </c>
      <c r="C106" s="39"/>
      <c r="D106" s="40" t="s">
        <v>138</v>
      </c>
      <c r="E106" s="41" t="str">
        <f>IF(SUM(E107:E108)=0,"",AVERAGE(E107:E108))</f>
        <v/>
      </c>
      <c r="F106" s="42"/>
      <c r="G106" s="43"/>
      <c r="H106" s="39"/>
      <c r="I106" s="44"/>
      <c r="J106" s="44"/>
      <c r="K106" s="44"/>
      <c r="L106" s="44"/>
      <c r="M106" s="44"/>
      <c r="N106" s="27"/>
      <c r="O106" s="27"/>
    </row>
    <row r="107" spans="2:15">
      <c r="B107" s="45"/>
      <c r="C107" s="45" t="s">
        <v>22</v>
      </c>
      <c r="D107" s="38" t="s">
        <v>139</v>
      </c>
      <c r="E107" s="18" t="str">
        <f>IF(F107="Y",G107,"")</f>
        <v/>
      </c>
      <c r="F107" s="19" t="s">
        <v>24</v>
      </c>
      <c r="G107" s="20" t="str">
        <f>IF(SUM(I107,K107,M107)=0,"",AVERAGE(I107,K107,M107))</f>
        <v/>
      </c>
      <c r="H107" s="16"/>
      <c r="I107" s="21">
        <v>0</v>
      </c>
      <c r="J107" s="21"/>
      <c r="K107" s="21">
        <v>0</v>
      </c>
      <c r="L107" s="21"/>
      <c r="M107" s="21">
        <v>0</v>
      </c>
      <c r="N107" s="16" t="str">
        <f>IF(F107="Y",IF(O107&gt;=$F$4,$E$4,$E$5),"Not tracked")</f>
        <v>Working</v>
      </c>
      <c r="O107" s="16">
        <f>MAX(I107,K107,M107)</f>
        <v>0</v>
      </c>
    </row>
    <row r="108" spans="2:15">
      <c r="B108" s="16"/>
      <c r="C108" s="46" t="s">
        <v>25</v>
      </c>
      <c r="D108" s="46" t="s">
        <v>140</v>
      </c>
      <c r="E108" s="18" t="str">
        <f>IF(F108="Y",G108,"")</f>
        <v/>
      </c>
      <c r="F108" s="19" t="s">
        <v>24</v>
      </c>
      <c r="G108" s="20" t="str">
        <f>IF(SUM(I108,K108,M108)=0,"",AVERAGE(I108,K108,M108))</f>
        <v/>
      </c>
      <c r="H108" s="16"/>
      <c r="I108" s="21">
        <v>0</v>
      </c>
      <c r="J108" s="21"/>
      <c r="K108" s="21">
        <v>0</v>
      </c>
      <c r="L108" s="21"/>
      <c r="M108" s="21">
        <v>0</v>
      </c>
      <c r="N108" s="16" t="str">
        <f>IF(F108="Y",IF(O108&gt;=$F$4,$E$4,$E$5),"Not tracked")</f>
        <v>Working</v>
      </c>
      <c r="O108" s="16">
        <f>MAX(I108,K108,M108)</f>
        <v>0</v>
      </c>
    </row>
    <row r="109" spans="2:15" ht="47.25">
      <c r="B109" s="47" t="s">
        <v>141</v>
      </c>
      <c r="C109" s="47"/>
      <c r="D109" s="48" t="s">
        <v>142</v>
      </c>
      <c r="E109" s="49" t="str">
        <f>IF(SUM(E110:E113)=0,"",AVERAGE(E110:E113))</f>
        <v/>
      </c>
      <c r="F109" s="50"/>
      <c r="G109" s="51"/>
      <c r="H109" s="47"/>
      <c r="I109" s="52"/>
      <c r="J109" s="52"/>
      <c r="K109" s="52"/>
      <c r="L109" s="52"/>
      <c r="M109" s="52"/>
      <c r="N109" s="27"/>
      <c r="O109" s="27"/>
    </row>
    <row r="110" spans="2:15" ht="31.5">
      <c r="B110" s="16"/>
      <c r="C110" s="46" t="s">
        <v>33</v>
      </c>
      <c r="D110" s="17" t="s">
        <v>143</v>
      </c>
      <c r="E110" s="18" t="str">
        <f>IF(F110="Y",G110,"")</f>
        <v/>
      </c>
      <c r="F110" s="19" t="s">
        <v>24</v>
      </c>
      <c r="G110" s="20" t="str">
        <f>IF(SUM(I110,K110,M110)=0,"",AVERAGE(I110,K110,M110))</f>
        <v/>
      </c>
      <c r="H110" s="16"/>
      <c r="I110" s="21">
        <v>0</v>
      </c>
      <c r="J110" s="21"/>
      <c r="K110" s="21">
        <v>0</v>
      </c>
      <c r="L110" s="21"/>
      <c r="M110" s="21">
        <v>0</v>
      </c>
      <c r="N110" s="16" t="str">
        <f>IF(F110="Y",IF(O110&gt;=$F$4,$E$4,$E$5),"Not tracked")</f>
        <v>Working</v>
      </c>
      <c r="O110" s="16">
        <f>MAX(I110,K110,M110)</f>
        <v>0</v>
      </c>
    </row>
    <row r="111" spans="2:15" ht="63">
      <c r="B111" s="16"/>
      <c r="C111" s="46" t="s">
        <v>35</v>
      </c>
      <c r="D111" s="32" t="s">
        <v>144</v>
      </c>
      <c r="E111" s="18" t="str">
        <f>IF(F111="Y",G111,"")</f>
        <v/>
      </c>
      <c r="F111" s="19" t="s">
        <v>24</v>
      </c>
      <c r="G111" s="20" t="str">
        <f>IF(SUM(I111,K111,M111)=0,"",AVERAGE(I111,K111,M111))</f>
        <v/>
      </c>
      <c r="H111" s="16"/>
      <c r="I111" s="21">
        <v>0</v>
      </c>
      <c r="J111" s="21"/>
      <c r="K111" s="21">
        <v>0</v>
      </c>
      <c r="L111" s="21"/>
      <c r="M111" s="21">
        <v>0</v>
      </c>
      <c r="N111" s="16" t="str">
        <f t="shared" ref="N111:N113" si="15">IF(F111="Y",IF(O111&gt;=$F$4,$E$4,$E$5),"Not tracked")</f>
        <v>Working</v>
      </c>
      <c r="O111" s="16">
        <f t="shared" ref="O111:O113" si="16">MAX(I111,K111,M111)</f>
        <v>0</v>
      </c>
    </row>
    <row r="112" spans="2:15" ht="47.25">
      <c r="B112" s="16"/>
      <c r="C112" s="46" t="s">
        <v>37</v>
      </c>
      <c r="D112" s="32" t="s">
        <v>145</v>
      </c>
      <c r="E112" s="18" t="str">
        <f>IF(F112="Y",G112,"")</f>
        <v/>
      </c>
      <c r="F112" s="19" t="s">
        <v>24</v>
      </c>
      <c r="G112" s="20" t="str">
        <f>IF(SUM(I112,K112,M112)=0,"",AVERAGE(I112,K112,M112))</f>
        <v/>
      </c>
      <c r="H112" s="16"/>
      <c r="I112" s="21">
        <v>0</v>
      </c>
      <c r="J112" s="21"/>
      <c r="K112" s="21">
        <v>0</v>
      </c>
      <c r="L112" s="21"/>
      <c r="M112" s="21">
        <v>0</v>
      </c>
      <c r="N112" s="16" t="str">
        <f t="shared" si="15"/>
        <v>Working</v>
      </c>
      <c r="O112" s="16">
        <f t="shared" si="16"/>
        <v>0</v>
      </c>
    </row>
    <row r="113" spans="1:15" ht="47.25">
      <c r="B113" s="16"/>
      <c r="C113" s="46" t="s">
        <v>146</v>
      </c>
      <c r="D113" s="17" t="s">
        <v>147</v>
      </c>
      <c r="E113" s="18" t="str">
        <f>IF(F113="Y",G113,"")</f>
        <v/>
      </c>
      <c r="F113" s="19" t="s">
        <v>24</v>
      </c>
      <c r="G113" s="20" t="str">
        <f>IF(SUM(I113,K113,M113)=0,"",AVERAGE(I113,K113,M113))</f>
        <v/>
      </c>
      <c r="H113" s="16"/>
      <c r="I113" s="21">
        <v>0</v>
      </c>
      <c r="J113" s="21"/>
      <c r="K113" s="21">
        <v>0</v>
      </c>
      <c r="L113" s="21"/>
      <c r="M113" s="21">
        <v>0</v>
      </c>
      <c r="N113" s="16" t="str">
        <f t="shared" si="15"/>
        <v>Working</v>
      </c>
      <c r="O113" s="16">
        <f t="shared" si="16"/>
        <v>0</v>
      </c>
    </row>
    <row r="114" spans="1:15" ht="31.5">
      <c r="B114" s="10" t="s">
        <v>148</v>
      </c>
      <c r="C114" s="10"/>
      <c r="D114" s="11" t="s">
        <v>149</v>
      </c>
      <c r="E114" s="12" t="str">
        <f>IF(SUM(E115:E117)=0,"",AVERAGE(E115:E117))</f>
        <v/>
      </c>
      <c r="F114" s="13"/>
      <c r="G114" s="14"/>
      <c r="H114" s="10"/>
      <c r="I114" s="15"/>
      <c r="J114" s="15"/>
      <c r="K114" s="15"/>
      <c r="L114" s="15"/>
      <c r="M114" s="15"/>
      <c r="N114" s="27"/>
      <c r="O114" s="27"/>
    </row>
    <row r="115" spans="1:15" ht="31.5">
      <c r="B115" s="16"/>
      <c r="C115" s="46" t="s">
        <v>50</v>
      </c>
      <c r="D115" s="17" t="s">
        <v>150</v>
      </c>
      <c r="E115" s="18" t="str">
        <f>IF(F115="Y",G115,"")</f>
        <v/>
      </c>
      <c r="F115" s="19" t="s">
        <v>24</v>
      </c>
      <c r="G115" s="20" t="str">
        <f>IF(SUM(I115,K115,M115)=0,"",AVERAGE(I115,K115,M115))</f>
        <v/>
      </c>
      <c r="H115" s="16"/>
      <c r="I115" s="21">
        <v>0</v>
      </c>
      <c r="J115" s="21"/>
      <c r="K115" s="21">
        <v>0</v>
      </c>
      <c r="L115" s="21"/>
      <c r="M115" s="21">
        <v>0</v>
      </c>
      <c r="N115" s="16" t="str">
        <f t="shared" ref="N115:N117" si="17">IF(F115="Y",IF(O115&gt;=$F$4,$E$4,$E$5),"Not tracked")</f>
        <v>Working</v>
      </c>
      <c r="O115" s="16">
        <f t="shared" ref="O115:O117" si="18">MAX(I115,K115,M115)</f>
        <v>0</v>
      </c>
    </row>
    <row r="116" spans="1:15" ht="31.5">
      <c r="B116" s="16"/>
      <c r="C116" s="16" t="s">
        <v>151</v>
      </c>
      <c r="D116" s="17" t="s">
        <v>152</v>
      </c>
      <c r="E116" s="18" t="str">
        <f>IF(F116="Y",G116,"")</f>
        <v/>
      </c>
      <c r="F116" s="19" t="s">
        <v>24</v>
      </c>
      <c r="G116" s="20" t="str">
        <f>IF(SUM(I116,K116,M116)=0,"",AVERAGE(I116,K116,M116))</f>
        <v/>
      </c>
      <c r="H116" s="16"/>
      <c r="I116" s="21">
        <v>0</v>
      </c>
      <c r="J116" s="21"/>
      <c r="K116" s="21">
        <v>0</v>
      </c>
      <c r="L116" s="21"/>
      <c r="M116" s="21">
        <v>0</v>
      </c>
      <c r="N116" s="16" t="str">
        <f t="shared" si="17"/>
        <v>Working</v>
      </c>
      <c r="O116" s="16">
        <f t="shared" si="18"/>
        <v>0</v>
      </c>
    </row>
    <row r="117" spans="1:15" ht="47.25">
      <c r="B117" s="16"/>
      <c r="C117" s="53" t="s">
        <v>153</v>
      </c>
      <c r="D117" s="54" t="s">
        <v>154</v>
      </c>
      <c r="E117" s="18" t="str">
        <f>IF(F117="Y",G117,"")</f>
        <v/>
      </c>
      <c r="F117" s="19" t="s">
        <v>24</v>
      </c>
      <c r="G117" s="20" t="str">
        <f>IF(SUM(I117,K117,M117)=0,"",AVERAGE(I117,K117,M117))</f>
        <v/>
      </c>
      <c r="H117" s="16"/>
      <c r="I117" s="21">
        <v>0</v>
      </c>
      <c r="J117" s="21"/>
      <c r="K117" s="21">
        <v>0</v>
      </c>
      <c r="L117" s="21"/>
      <c r="M117" s="21">
        <v>0</v>
      </c>
      <c r="N117" s="16" t="str">
        <f t="shared" si="17"/>
        <v>Working</v>
      </c>
      <c r="O117" s="16">
        <f t="shared" si="18"/>
        <v>0</v>
      </c>
    </row>
    <row r="118" spans="1:15">
      <c r="B118" s="10" t="s">
        <v>155</v>
      </c>
      <c r="C118" s="10"/>
      <c r="D118" s="11"/>
      <c r="E118" s="12" t="str">
        <f>IF(E119&gt;0,E119,"")</f>
        <v/>
      </c>
      <c r="F118" s="13"/>
      <c r="G118" s="14"/>
      <c r="H118" s="10"/>
      <c r="I118" s="15"/>
      <c r="J118" s="15"/>
      <c r="K118" s="15"/>
      <c r="L118" s="15"/>
      <c r="M118" s="15"/>
      <c r="N118" s="27"/>
      <c r="O118" s="27"/>
    </row>
    <row r="119" spans="1:15" ht="63">
      <c r="B119" s="16"/>
      <c r="C119" s="16" t="s">
        <v>53</v>
      </c>
      <c r="D119" s="17" t="s">
        <v>156</v>
      </c>
      <c r="E119" s="18" t="str">
        <f>IF(F119="Y",G119,"")</f>
        <v/>
      </c>
      <c r="F119" s="19" t="s">
        <v>24</v>
      </c>
      <c r="G119" s="20" t="str">
        <f>IF(SUM(I119,K119,M119)=0,"",AVERAGE(I119,K119,M119))</f>
        <v/>
      </c>
      <c r="H119" s="16"/>
      <c r="I119" s="21">
        <v>0</v>
      </c>
      <c r="J119" s="21"/>
      <c r="K119" s="21">
        <v>0</v>
      </c>
      <c r="L119" s="21"/>
      <c r="M119" s="21">
        <v>0</v>
      </c>
      <c r="N119" s="16" t="str">
        <f>IF(F119="Y",IF(O119&gt;=$F$4,$E$4,$E$5),"Not tracked")</f>
        <v>Working</v>
      </c>
      <c r="O119" s="16">
        <f>MAX(I119,K119,M119)</f>
        <v>0</v>
      </c>
    </row>
    <row r="120" spans="1:15">
      <c r="A120" s="6" t="s">
        <v>10</v>
      </c>
      <c r="B120" s="22"/>
      <c r="C120" s="22"/>
      <c r="D120" s="35"/>
      <c r="E120" s="7" t="str">
        <f>IF(SUM(E121,E127,E133,E139,E141,E143,E145,E147,E149)=0,"",AVERAGE(E121,E127,E133,E139,E141,E143,E145,E147,E149))</f>
        <v/>
      </c>
      <c r="F120" s="55" t="s">
        <v>12</v>
      </c>
      <c r="G120" s="56" t="s">
        <v>13</v>
      </c>
      <c r="H120" s="22" t="s">
        <v>14</v>
      </c>
      <c r="I120" s="57" t="s">
        <v>15</v>
      </c>
      <c r="J120" s="57" t="s">
        <v>16</v>
      </c>
      <c r="K120" s="57" t="s">
        <v>17</v>
      </c>
      <c r="L120" s="57" t="s">
        <v>18</v>
      </c>
      <c r="M120" s="57" t="s">
        <v>19</v>
      </c>
      <c r="N120" s="8" t="s">
        <v>205</v>
      </c>
      <c r="O120" s="8" t="s">
        <v>206</v>
      </c>
    </row>
    <row r="121" spans="1:15">
      <c r="B121" s="10" t="s">
        <v>157</v>
      </c>
      <c r="C121" s="10"/>
      <c r="D121" s="11"/>
      <c r="E121" s="12" t="str">
        <f>IF(SUM(E122:E126)=0,"",AVERAGE(E122:E126))</f>
        <v/>
      </c>
      <c r="F121" s="13"/>
      <c r="G121" s="14"/>
      <c r="H121" s="10"/>
      <c r="I121" s="15"/>
      <c r="J121" s="15"/>
      <c r="K121" s="15"/>
      <c r="L121" s="15"/>
      <c r="M121" s="15"/>
      <c r="N121" s="27"/>
      <c r="O121" s="27"/>
    </row>
    <row r="122" spans="1:15" ht="31.5">
      <c r="B122" s="58"/>
      <c r="C122" s="58" t="s">
        <v>158</v>
      </c>
      <c r="D122" s="38" t="s">
        <v>159</v>
      </c>
      <c r="E122" s="18" t="str">
        <f>IF(F122="Y",G122,"")</f>
        <v/>
      </c>
      <c r="F122" s="19" t="s">
        <v>24</v>
      </c>
      <c r="G122" s="20" t="str">
        <f>IF(SUM(I122,K122,M122)=0,"",AVERAGE(I122,K122,M122))</f>
        <v/>
      </c>
      <c r="H122" s="16"/>
      <c r="I122" s="21">
        <v>0</v>
      </c>
      <c r="J122" s="21"/>
      <c r="K122" s="21">
        <v>0</v>
      </c>
      <c r="L122" s="21"/>
      <c r="M122" s="21">
        <v>0</v>
      </c>
      <c r="N122" s="16" t="str">
        <f>IF(F122="Y",IF(O122&gt;=$F$4,$E$4,$E$5),"Not tracked")</f>
        <v>Working</v>
      </c>
      <c r="O122" s="16">
        <f>MAX(I122,K122,M122)</f>
        <v>0</v>
      </c>
    </row>
    <row r="123" spans="1:15" ht="47.25">
      <c r="B123" s="58"/>
      <c r="C123" s="58" t="s">
        <v>160</v>
      </c>
      <c r="D123" s="38" t="s">
        <v>161</v>
      </c>
      <c r="E123" s="18" t="str">
        <f>IF(F123="Y",G123,"")</f>
        <v/>
      </c>
      <c r="F123" s="19" t="s">
        <v>24</v>
      </c>
      <c r="G123" s="20" t="str">
        <f>IF(SUM(I123,K123,M123)=0,"",AVERAGE(I123,K123,M123))</f>
        <v/>
      </c>
      <c r="H123" s="16"/>
      <c r="I123" s="21">
        <v>0</v>
      </c>
      <c r="J123" s="21"/>
      <c r="K123" s="21">
        <v>0</v>
      </c>
      <c r="L123" s="21"/>
      <c r="M123" s="21">
        <v>0</v>
      </c>
      <c r="N123" s="16" t="str">
        <f t="shared" ref="N123:N126" si="19">IF(F123="Y",IF(O123&gt;=$F$4,$E$4,$E$5),"Not tracked")</f>
        <v>Working</v>
      </c>
      <c r="O123" s="16">
        <f t="shared" ref="O123:O126" si="20">MAX(I123,K123,M123)</f>
        <v>0</v>
      </c>
    </row>
    <row r="124" spans="1:15">
      <c r="B124" s="58"/>
      <c r="C124" s="58" t="s">
        <v>162</v>
      </c>
      <c r="D124" s="38" t="s">
        <v>163</v>
      </c>
      <c r="E124" s="18" t="str">
        <f>IF(F124="Y",G124,"")</f>
        <v/>
      </c>
      <c r="F124" s="19" t="s">
        <v>24</v>
      </c>
      <c r="G124" s="20" t="str">
        <f>IF(SUM(I124,K124,M124)=0,"",AVERAGE(I124,K124,M124))</f>
        <v/>
      </c>
      <c r="H124" s="16"/>
      <c r="I124" s="21">
        <v>0</v>
      </c>
      <c r="J124" s="21"/>
      <c r="K124" s="21">
        <v>0</v>
      </c>
      <c r="L124" s="21"/>
      <c r="M124" s="21">
        <v>0</v>
      </c>
      <c r="N124" s="16" t="str">
        <f t="shared" si="19"/>
        <v>Working</v>
      </c>
      <c r="O124" s="16">
        <f t="shared" si="20"/>
        <v>0</v>
      </c>
    </row>
    <row r="125" spans="1:15" ht="31.5">
      <c r="B125" s="58"/>
      <c r="C125" s="58" t="s">
        <v>164</v>
      </c>
      <c r="D125" s="38" t="s">
        <v>165</v>
      </c>
      <c r="E125" s="18" t="str">
        <f>IF(F125="Y",G125,"")</f>
        <v/>
      </c>
      <c r="F125" s="19" t="s">
        <v>24</v>
      </c>
      <c r="G125" s="20" t="str">
        <f>IF(SUM(I125,K125,M125)=0,"",AVERAGE(I125,K125,M125))</f>
        <v/>
      </c>
      <c r="H125" s="16"/>
      <c r="I125" s="21">
        <v>0</v>
      </c>
      <c r="J125" s="21"/>
      <c r="K125" s="21">
        <v>0</v>
      </c>
      <c r="L125" s="21"/>
      <c r="M125" s="21">
        <v>0</v>
      </c>
      <c r="N125" s="16" t="str">
        <f t="shared" si="19"/>
        <v>Working</v>
      </c>
      <c r="O125" s="16">
        <f t="shared" si="20"/>
        <v>0</v>
      </c>
    </row>
    <row r="126" spans="1:15">
      <c r="B126" s="16"/>
      <c r="C126" s="59" t="s">
        <v>166</v>
      </c>
      <c r="D126" s="34" t="s">
        <v>167</v>
      </c>
      <c r="E126" s="18" t="str">
        <f>IF(F126="Y",G126,"")</f>
        <v/>
      </c>
      <c r="F126" s="19" t="s">
        <v>24</v>
      </c>
      <c r="G126" s="20" t="str">
        <f>IF(SUM(I126,K126,M126)=0,"",AVERAGE(I126,K126,M126))</f>
        <v/>
      </c>
      <c r="H126" s="16"/>
      <c r="I126" s="21">
        <v>0</v>
      </c>
      <c r="J126" s="21"/>
      <c r="K126" s="21">
        <v>0</v>
      </c>
      <c r="L126" s="21"/>
      <c r="M126" s="21">
        <v>0</v>
      </c>
      <c r="N126" s="16" t="str">
        <f t="shared" si="19"/>
        <v>Working</v>
      </c>
      <c r="O126" s="16">
        <f t="shared" si="20"/>
        <v>0</v>
      </c>
    </row>
    <row r="127" spans="1:15">
      <c r="B127" s="10" t="s">
        <v>168</v>
      </c>
      <c r="C127" s="10"/>
      <c r="D127" s="11"/>
      <c r="E127" s="12" t="str">
        <f>IF(SUM(E128:E132)=0,"",AVERAGE(E128:E132))</f>
        <v/>
      </c>
      <c r="F127" s="13"/>
      <c r="G127" s="14"/>
      <c r="H127" s="10"/>
      <c r="I127" s="15"/>
      <c r="J127" s="15"/>
      <c r="K127" s="15"/>
      <c r="L127" s="15"/>
      <c r="M127" s="15"/>
      <c r="N127" s="27"/>
      <c r="O127" s="27"/>
    </row>
    <row r="128" spans="1:15" ht="31.5">
      <c r="B128" s="58"/>
      <c r="C128" s="58" t="s">
        <v>168</v>
      </c>
      <c r="D128" s="38" t="s">
        <v>169</v>
      </c>
      <c r="E128" s="18" t="str">
        <f>IF(F128="Y",G128,"")</f>
        <v/>
      </c>
      <c r="F128" s="19" t="s">
        <v>24</v>
      </c>
      <c r="G128" s="20" t="str">
        <f>IF(SUM(I128,K128,M128)=0,"",AVERAGE(I128,K128,M128))</f>
        <v/>
      </c>
      <c r="H128" s="16"/>
      <c r="I128" s="21">
        <v>0</v>
      </c>
      <c r="J128" s="21"/>
      <c r="K128" s="21">
        <v>0</v>
      </c>
      <c r="L128" s="21"/>
      <c r="M128" s="21">
        <v>0</v>
      </c>
      <c r="N128" s="16" t="str">
        <f>IF(F128="Y",IF(O128&gt;=$F$4,$E$4,$E$5),"Not tracked")</f>
        <v>Working</v>
      </c>
      <c r="O128" s="16">
        <f>MAX(I128,K128,M128)</f>
        <v>0</v>
      </c>
    </row>
    <row r="129" spans="2:15" ht="31.5">
      <c r="B129" s="58"/>
      <c r="C129" s="58" t="s">
        <v>170</v>
      </c>
      <c r="D129" s="38" t="s">
        <v>171</v>
      </c>
      <c r="E129" s="18" t="str">
        <f>IF(F129="Y",G129,"")</f>
        <v/>
      </c>
      <c r="F129" s="19" t="s">
        <v>24</v>
      </c>
      <c r="G129" s="20" t="str">
        <f>IF(SUM(I129,K129,M129)=0,"",AVERAGE(I129,K129,M129))</f>
        <v/>
      </c>
      <c r="H129" s="16"/>
      <c r="I129" s="21">
        <v>0</v>
      </c>
      <c r="J129" s="21"/>
      <c r="K129" s="21">
        <v>0</v>
      </c>
      <c r="L129" s="21"/>
      <c r="M129" s="21">
        <v>0</v>
      </c>
      <c r="N129" s="16" t="str">
        <f t="shared" ref="N129:N132" si="21">IF(F129="Y",IF(O129&gt;=$F$4,$E$4,$E$5),"Not tracked")</f>
        <v>Working</v>
      </c>
      <c r="O129" s="16">
        <f t="shared" ref="O129:O132" si="22">MAX(I129,K129,M129)</f>
        <v>0</v>
      </c>
    </row>
    <row r="130" spans="2:15">
      <c r="B130" s="58"/>
      <c r="C130" s="58" t="s">
        <v>172</v>
      </c>
      <c r="D130" s="38" t="s">
        <v>173</v>
      </c>
      <c r="E130" s="18" t="str">
        <f>IF(F130="Y",G130,"")</f>
        <v/>
      </c>
      <c r="F130" s="19" t="s">
        <v>24</v>
      </c>
      <c r="G130" s="20" t="str">
        <f>IF(SUM(I130,K130,M130)=0,"",AVERAGE(I130,K130,M130))</f>
        <v/>
      </c>
      <c r="H130" s="16"/>
      <c r="I130" s="21">
        <v>0</v>
      </c>
      <c r="J130" s="21"/>
      <c r="K130" s="21">
        <v>0</v>
      </c>
      <c r="L130" s="21"/>
      <c r="M130" s="21">
        <v>0</v>
      </c>
      <c r="N130" s="16" t="str">
        <f t="shared" si="21"/>
        <v>Working</v>
      </c>
      <c r="O130" s="16">
        <f t="shared" si="22"/>
        <v>0</v>
      </c>
    </row>
    <row r="131" spans="2:15" ht="31.5">
      <c r="B131" s="58"/>
      <c r="C131" s="58" t="s">
        <v>174</v>
      </c>
      <c r="D131" s="38" t="s">
        <v>175</v>
      </c>
      <c r="E131" s="18" t="str">
        <f>IF(F131="Y",G131,"")</f>
        <v/>
      </c>
      <c r="F131" s="19" t="s">
        <v>24</v>
      </c>
      <c r="G131" s="20" t="str">
        <f>IF(SUM(I131,K131,M131)=0,"",AVERAGE(I131,K131,M131))</f>
        <v/>
      </c>
      <c r="H131" s="16"/>
      <c r="I131" s="21">
        <v>0</v>
      </c>
      <c r="J131" s="21"/>
      <c r="K131" s="21">
        <v>0</v>
      </c>
      <c r="L131" s="21"/>
      <c r="M131" s="21">
        <v>0</v>
      </c>
      <c r="N131" s="16" t="str">
        <f t="shared" si="21"/>
        <v>Working</v>
      </c>
      <c r="O131" s="16">
        <f t="shared" si="22"/>
        <v>0</v>
      </c>
    </row>
    <row r="132" spans="2:15">
      <c r="B132" s="16"/>
      <c r="C132" s="16" t="s">
        <v>176</v>
      </c>
      <c r="D132" s="17" t="s">
        <v>167</v>
      </c>
      <c r="E132" s="18" t="str">
        <f>IF(F132="Y",G132,"")</f>
        <v/>
      </c>
      <c r="F132" s="19" t="s">
        <v>24</v>
      </c>
      <c r="G132" s="20" t="str">
        <f>IF(SUM(I132,K132,M132)=0,"",AVERAGE(I132,K132,M132))</f>
        <v/>
      </c>
      <c r="H132" s="16"/>
      <c r="I132" s="21">
        <v>0</v>
      </c>
      <c r="J132" s="21"/>
      <c r="K132" s="21">
        <v>0</v>
      </c>
      <c r="L132" s="21"/>
      <c r="M132" s="21">
        <v>0</v>
      </c>
      <c r="N132" s="16" t="str">
        <f t="shared" si="21"/>
        <v>Working</v>
      </c>
      <c r="O132" s="16">
        <f t="shared" si="22"/>
        <v>0</v>
      </c>
    </row>
    <row r="133" spans="2:15">
      <c r="B133" s="10" t="s">
        <v>177</v>
      </c>
      <c r="C133" s="10"/>
      <c r="D133" s="11"/>
      <c r="E133" s="12" t="str">
        <f>IF(SUM(E134:E138)=0,"",AVERAGE(E134:E138))</f>
        <v/>
      </c>
      <c r="F133" s="13"/>
      <c r="G133" s="14"/>
      <c r="H133" s="10"/>
      <c r="I133" s="15"/>
      <c r="J133" s="15"/>
      <c r="K133" s="15"/>
      <c r="L133" s="15"/>
      <c r="M133" s="15"/>
      <c r="N133" s="27"/>
      <c r="O133" s="27"/>
    </row>
    <row r="134" spans="2:15" ht="47.25">
      <c r="B134" s="58"/>
      <c r="C134" s="58" t="s">
        <v>177</v>
      </c>
      <c r="D134" s="38" t="s">
        <v>178</v>
      </c>
      <c r="E134" s="18" t="str">
        <f>IF(F134="Y",G134,"")</f>
        <v/>
      </c>
      <c r="F134" s="19" t="s">
        <v>24</v>
      </c>
      <c r="G134" s="20" t="str">
        <f>IF(SUM(I134,K134,M134)=0,"",AVERAGE(I134,K134,M134))</f>
        <v/>
      </c>
      <c r="H134" s="16"/>
      <c r="I134" s="21">
        <v>0</v>
      </c>
      <c r="J134" s="21"/>
      <c r="K134" s="21">
        <v>0</v>
      </c>
      <c r="L134" s="21"/>
      <c r="M134" s="21">
        <v>0</v>
      </c>
      <c r="N134" s="16" t="str">
        <f>IF(F134="Y",IF(O134&gt;=$F$4,$E$4,$E$5),"Not tracked")</f>
        <v>Working</v>
      </c>
      <c r="O134" s="16">
        <f>MAX(I134,K134,M134)</f>
        <v>0</v>
      </c>
    </row>
    <row r="135" spans="2:15" ht="47.25">
      <c r="B135" s="58"/>
      <c r="C135" s="58" t="s">
        <v>179</v>
      </c>
      <c r="D135" s="38" t="s">
        <v>180</v>
      </c>
      <c r="E135" s="18" t="str">
        <f>IF(F135="Y",G135,"")</f>
        <v/>
      </c>
      <c r="F135" s="19" t="s">
        <v>24</v>
      </c>
      <c r="G135" s="20" t="str">
        <f>IF(SUM(I135,K135,M135)=0,"",AVERAGE(I135,K135,M135))</f>
        <v/>
      </c>
      <c r="H135" s="16"/>
      <c r="I135" s="21">
        <v>0</v>
      </c>
      <c r="J135" s="21"/>
      <c r="K135" s="21">
        <v>0</v>
      </c>
      <c r="L135" s="21"/>
      <c r="M135" s="21">
        <v>0</v>
      </c>
      <c r="N135" s="16" t="str">
        <f t="shared" ref="N135:N138" si="23">IF(F135="Y",IF(O135&gt;=$F$4,$E$4,$E$5),"Not tracked")</f>
        <v>Working</v>
      </c>
      <c r="O135" s="16">
        <f t="shared" ref="O135:O138" si="24">MAX(I135,K135,M135)</f>
        <v>0</v>
      </c>
    </row>
    <row r="136" spans="2:15" ht="47.25">
      <c r="B136" s="58"/>
      <c r="C136" s="58" t="s">
        <v>181</v>
      </c>
      <c r="D136" s="38" t="s">
        <v>182</v>
      </c>
      <c r="E136" s="18" t="str">
        <f>IF(F136="Y",G136,"")</f>
        <v/>
      </c>
      <c r="F136" s="19" t="s">
        <v>24</v>
      </c>
      <c r="G136" s="20" t="str">
        <f>IF(SUM(I136,K136,M136)=0,"",AVERAGE(I136,K136,M136))</f>
        <v/>
      </c>
      <c r="H136" s="16"/>
      <c r="I136" s="21">
        <v>0</v>
      </c>
      <c r="J136" s="21"/>
      <c r="K136" s="21">
        <v>0</v>
      </c>
      <c r="L136" s="21"/>
      <c r="M136" s="21">
        <v>0</v>
      </c>
      <c r="N136" s="16" t="str">
        <f t="shared" si="23"/>
        <v>Working</v>
      </c>
      <c r="O136" s="16">
        <f t="shared" si="24"/>
        <v>0</v>
      </c>
    </row>
    <row r="137" spans="2:15">
      <c r="B137" s="58"/>
      <c r="C137" s="58" t="s">
        <v>183</v>
      </c>
      <c r="D137" s="38" t="s">
        <v>184</v>
      </c>
      <c r="E137" s="18" t="str">
        <f>IF(F137="Y",G137,"")</f>
        <v/>
      </c>
      <c r="F137" s="19" t="s">
        <v>24</v>
      </c>
      <c r="G137" s="20" t="str">
        <f>IF(SUM(I137,K137,M137)=0,"",AVERAGE(I137,K137,M137))</f>
        <v/>
      </c>
      <c r="H137" s="16"/>
      <c r="I137" s="21">
        <v>0</v>
      </c>
      <c r="J137" s="21"/>
      <c r="K137" s="21">
        <v>0</v>
      </c>
      <c r="L137" s="21"/>
      <c r="M137" s="21">
        <v>0</v>
      </c>
      <c r="N137" s="16" t="str">
        <f t="shared" si="23"/>
        <v>Working</v>
      </c>
      <c r="O137" s="16">
        <f t="shared" si="24"/>
        <v>0</v>
      </c>
    </row>
    <row r="138" spans="2:15">
      <c r="B138" s="16"/>
      <c r="C138" s="16" t="s">
        <v>185</v>
      </c>
      <c r="D138" s="17" t="s">
        <v>186</v>
      </c>
      <c r="E138" s="18" t="str">
        <f>IF(F138="Y",G138,"")</f>
        <v/>
      </c>
      <c r="F138" s="19" t="s">
        <v>24</v>
      </c>
      <c r="G138" s="20" t="str">
        <f>IF(SUM(I138,K138,M138)=0,"",AVERAGE(I138,K138,M138))</f>
        <v/>
      </c>
      <c r="H138" s="16"/>
      <c r="I138" s="21">
        <v>0</v>
      </c>
      <c r="J138" s="21"/>
      <c r="K138" s="21">
        <v>0</v>
      </c>
      <c r="L138" s="21"/>
      <c r="M138" s="21">
        <v>0</v>
      </c>
      <c r="N138" s="16" t="str">
        <f t="shared" si="23"/>
        <v>Working</v>
      </c>
      <c r="O138" s="16">
        <f t="shared" si="24"/>
        <v>0</v>
      </c>
    </row>
    <row r="139" spans="2:15">
      <c r="B139" s="10" t="s">
        <v>187</v>
      </c>
      <c r="C139" s="10"/>
      <c r="D139" s="11"/>
      <c r="E139" s="12" t="str">
        <f>IF(E140&gt;0,E140,"")</f>
        <v/>
      </c>
      <c r="F139" s="13"/>
      <c r="G139" s="14"/>
      <c r="H139" s="10"/>
      <c r="I139" s="15"/>
      <c r="J139" s="15"/>
      <c r="K139" s="15"/>
      <c r="L139" s="15"/>
      <c r="M139" s="15"/>
      <c r="N139" s="27"/>
      <c r="O139" s="27"/>
    </row>
    <row r="140" spans="2:15" ht="47.25">
      <c r="B140" s="16"/>
      <c r="C140" s="16" t="s">
        <v>187</v>
      </c>
      <c r="D140" s="17" t="s">
        <v>188</v>
      </c>
      <c r="E140" s="18" t="str">
        <f>IF(F140="Y",G140,"")</f>
        <v/>
      </c>
      <c r="F140" s="19" t="s">
        <v>24</v>
      </c>
      <c r="G140" s="20" t="str">
        <f>IF(SUM(I140,K140,M140)=0,"",AVERAGE(I140,K140,M140))</f>
        <v/>
      </c>
      <c r="H140" s="16"/>
      <c r="I140" s="21">
        <v>0</v>
      </c>
      <c r="J140" s="21"/>
      <c r="K140" s="21">
        <v>0</v>
      </c>
      <c r="L140" s="21"/>
      <c r="M140" s="21">
        <v>0</v>
      </c>
      <c r="N140" s="16" t="str">
        <f>IF(F140="Y",IF(O140&gt;=$F$4,$E$4,$E$5),"Not tracked")</f>
        <v>Working</v>
      </c>
      <c r="O140" s="16">
        <f>MAX(I140,K140,M140)</f>
        <v>0</v>
      </c>
    </row>
    <row r="141" spans="2:15">
      <c r="B141" s="10" t="s">
        <v>189</v>
      </c>
      <c r="C141" s="10"/>
      <c r="D141" s="11"/>
      <c r="E141" s="12" t="str">
        <f>IF(E142&gt;0,E142,"")</f>
        <v/>
      </c>
      <c r="F141" s="13"/>
      <c r="G141" s="14"/>
      <c r="H141" s="10"/>
      <c r="I141" s="15"/>
      <c r="J141" s="15"/>
      <c r="K141" s="15"/>
      <c r="L141" s="15"/>
      <c r="M141" s="15"/>
      <c r="N141" s="27"/>
      <c r="O141" s="27"/>
    </row>
    <row r="142" spans="2:15" ht="47.25">
      <c r="B142" s="16"/>
      <c r="C142" s="16" t="s">
        <v>189</v>
      </c>
      <c r="D142" s="17" t="s">
        <v>190</v>
      </c>
      <c r="E142" s="18" t="str">
        <f>IF(F142="Y",G142,"")</f>
        <v/>
      </c>
      <c r="F142" s="19" t="s">
        <v>24</v>
      </c>
      <c r="G142" s="20" t="str">
        <f>IF(SUM(I142,K142,M142)=0,"",AVERAGE(I142,K142,M142))</f>
        <v/>
      </c>
      <c r="H142" s="16"/>
      <c r="I142" s="21">
        <v>0</v>
      </c>
      <c r="J142" s="21"/>
      <c r="K142" s="21">
        <v>0</v>
      </c>
      <c r="L142" s="21"/>
      <c r="M142" s="21">
        <v>0</v>
      </c>
      <c r="N142" s="16" t="str">
        <f>IF(F142="Y",IF(O142&gt;=$F$4,$E$4,$E$5),"Not tracked")</f>
        <v>Working</v>
      </c>
      <c r="O142" s="16">
        <f>MAX(I142,K142,M142)</f>
        <v>0</v>
      </c>
    </row>
    <row r="143" spans="2:15">
      <c r="B143" s="10" t="s">
        <v>191</v>
      </c>
      <c r="C143" s="10"/>
      <c r="D143" s="11"/>
      <c r="E143" s="12" t="str">
        <f>IF(E144&gt;0,E144,"")</f>
        <v/>
      </c>
      <c r="F143" s="13"/>
      <c r="G143" s="14"/>
      <c r="H143" s="10"/>
      <c r="I143" s="15"/>
      <c r="J143" s="15"/>
      <c r="K143" s="15"/>
      <c r="L143" s="15"/>
      <c r="M143" s="15"/>
      <c r="N143" s="27"/>
      <c r="O143" s="27"/>
    </row>
    <row r="144" spans="2:15" ht="47.25">
      <c r="B144" s="16"/>
      <c r="C144" s="16" t="s">
        <v>191</v>
      </c>
      <c r="D144" s="17" t="s">
        <v>192</v>
      </c>
      <c r="E144" s="18" t="str">
        <f>IF(F144="Y",G144,"")</f>
        <v/>
      </c>
      <c r="F144" s="19" t="s">
        <v>24</v>
      </c>
      <c r="G144" s="20" t="str">
        <f>IF(SUM(I144,K144,M144)=0,"",AVERAGE(I144,K144,M144))</f>
        <v/>
      </c>
      <c r="H144" s="16"/>
      <c r="I144" s="21">
        <v>0</v>
      </c>
      <c r="J144" s="21"/>
      <c r="K144" s="21">
        <v>0</v>
      </c>
      <c r="L144" s="21"/>
      <c r="M144" s="21">
        <v>0</v>
      </c>
      <c r="N144" s="16" t="str">
        <f>IF(F144="Y",IF(O144&gt;=$F$4,$E$4,$E$5),"Not tracked")</f>
        <v>Working</v>
      </c>
      <c r="O144" s="16">
        <f>MAX(I144,K144,M144)</f>
        <v>0</v>
      </c>
    </row>
    <row r="145" spans="2:15">
      <c r="B145" s="10" t="s">
        <v>193</v>
      </c>
      <c r="C145" s="10"/>
      <c r="D145" s="11"/>
      <c r="E145" s="12" t="str">
        <f>IF(E146&gt;0,E146,"")</f>
        <v/>
      </c>
      <c r="F145" s="13"/>
      <c r="G145" s="14"/>
      <c r="H145" s="10"/>
      <c r="I145" s="15"/>
      <c r="J145" s="15"/>
      <c r="K145" s="15"/>
      <c r="L145" s="15"/>
      <c r="M145" s="15"/>
      <c r="N145" s="27"/>
      <c r="O145" s="27"/>
    </row>
    <row r="146" spans="2:15" ht="31.5">
      <c r="B146" s="16"/>
      <c r="C146" s="16" t="s">
        <v>193</v>
      </c>
      <c r="D146" s="17" t="s">
        <v>194</v>
      </c>
      <c r="E146" s="18" t="str">
        <f>IF(F146="Y",G146,"")</f>
        <v/>
      </c>
      <c r="F146" s="19" t="s">
        <v>24</v>
      </c>
      <c r="G146" s="20" t="str">
        <f>IF(SUM(I146,K146,M146)=0,"",AVERAGE(I146,K146,M146))</f>
        <v/>
      </c>
      <c r="H146" s="16"/>
      <c r="I146" s="21">
        <v>0</v>
      </c>
      <c r="J146" s="21"/>
      <c r="K146" s="21">
        <v>0</v>
      </c>
      <c r="L146" s="21"/>
      <c r="M146" s="21">
        <v>0</v>
      </c>
      <c r="N146" s="16" t="str">
        <f>IF(F146="Y",IF(O146&gt;=$F$4,$E$4,$E$5),"Not tracked")</f>
        <v>Working</v>
      </c>
      <c r="O146" s="16">
        <f>MAX(I146,K146,M146)</f>
        <v>0</v>
      </c>
    </row>
    <row r="147" spans="2:15">
      <c r="B147" s="10" t="s">
        <v>195</v>
      </c>
      <c r="C147" s="10"/>
      <c r="D147" s="11"/>
      <c r="E147" s="12" t="str">
        <f>IF(E148&gt;0,E148,"")</f>
        <v/>
      </c>
      <c r="F147" s="13"/>
      <c r="G147" s="14"/>
      <c r="H147" s="10"/>
      <c r="I147" s="15"/>
      <c r="J147" s="15"/>
      <c r="K147" s="15"/>
      <c r="L147" s="15"/>
      <c r="M147" s="15"/>
      <c r="N147" s="27"/>
      <c r="O147" s="27"/>
    </row>
    <row r="148" spans="2:15" ht="47.25">
      <c r="B148" s="16"/>
      <c r="C148" s="16" t="s">
        <v>195</v>
      </c>
      <c r="D148" s="17" t="s">
        <v>196</v>
      </c>
      <c r="E148" s="18" t="str">
        <f>IF(F148="Y",G148,"")</f>
        <v/>
      </c>
      <c r="F148" s="19" t="s">
        <v>24</v>
      </c>
      <c r="G148" s="20" t="str">
        <f>IF(SUM(I148,K148,M148)=0,"",AVERAGE(I148,K148,M148))</f>
        <v/>
      </c>
      <c r="H148" s="16"/>
      <c r="I148" s="21">
        <v>0</v>
      </c>
      <c r="J148" s="21"/>
      <c r="K148" s="21">
        <v>0</v>
      </c>
      <c r="L148" s="21"/>
      <c r="M148" s="21">
        <v>0</v>
      </c>
      <c r="N148" s="16" t="str">
        <f>IF(F148="Y",IF(O148&gt;=$F$4,$E$4,$E$5),"Not tracked")</f>
        <v>Working</v>
      </c>
      <c r="O148" s="16">
        <f>MAX(I148,K148,M148)</f>
        <v>0</v>
      </c>
    </row>
    <row r="149" spans="2:15">
      <c r="B149" s="10" t="s">
        <v>197</v>
      </c>
      <c r="C149" s="10"/>
      <c r="D149" s="11"/>
      <c r="E149" s="12" t="str">
        <f>IF(E150&gt;0,E150,"")</f>
        <v/>
      </c>
      <c r="F149" s="13"/>
      <c r="G149" s="14"/>
      <c r="H149" s="10"/>
      <c r="I149" s="15"/>
      <c r="J149" s="15"/>
      <c r="K149" s="15"/>
      <c r="L149" s="15"/>
      <c r="M149" s="15"/>
      <c r="N149" s="27"/>
      <c r="O149" s="27"/>
    </row>
    <row r="150" spans="2:15" ht="63">
      <c r="B150" s="16"/>
      <c r="C150" s="16" t="s">
        <v>197</v>
      </c>
      <c r="D150" s="17" t="s">
        <v>198</v>
      </c>
      <c r="E150" s="18" t="str">
        <f>IF(F150="Y",G150,"")</f>
        <v/>
      </c>
      <c r="F150" s="19" t="s">
        <v>24</v>
      </c>
      <c r="G150" s="20" t="str">
        <f>IF(SUM(I150,K150,M150)=0,"",AVERAGE(I150,K150,M150))</f>
        <v/>
      </c>
      <c r="H150" s="16"/>
      <c r="I150" s="21">
        <v>0</v>
      </c>
      <c r="J150" s="21"/>
      <c r="K150" s="21">
        <v>0</v>
      </c>
      <c r="L150" s="21"/>
      <c r="M150" s="21">
        <v>0</v>
      </c>
      <c r="N150" s="16" t="str">
        <f>IF(F150="Y",IF(O150&gt;=$F$4,$E$4,$E$5),"Not tracked")</f>
        <v>Working</v>
      </c>
      <c r="O150" s="16">
        <f>MAX(I150,K150,M150)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DCREVIDEO</dc:creator>
  <cp:lastModifiedBy>DCREVIDEO</cp:lastModifiedBy>
  <cp:revision>5</cp:revision>
  <dcterms:created xsi:type="dcterms:W3CDTF">2012-08-12T14:33:11Z</dcterms:created>
  <dcterms:modified xsi:type="dcterms:W3CDTF">2012-10-25T05:09:33Z</dcterms:modified>
</cp:coreProperties>
</file>