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28275" windowHeight="14160" tabRatio="500"/>
  </bookViews>
  <sheets>
    <sheet name="Master Sheet" sheetId="25" r:id="rId1"/>
  </sheets>
  <definedNames>
    <definedName name="_xlnm._FilterDatabase">#REF!</definedName>
    <definedName name="_FilterDatabase_1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3" i="25"/>
  <c r="N83"/>
  <c r="J6"/>
  <c r="K6" s="1"/>
  <c r="L6" s="1"/>
  <c r="J5"/>
  <c r="K5" s="1"/>
  <c r="L5" s="1"/>
  <c r="L4"/>
  <c r="K4"/>
  <c r="E36"/>
  <c r="O30"/>
  <c r="N30"/>
  <c r="O29"/>
  <c r="N29"/>
  <c r="O28"/>
  <c r="N28"/>
  <c r="O27"/>
  <c r="N27"/>
  <c r="O35"/>
  <c r="N35"/>
  <c r="O34"/>
  <c r="N34"/>
  <c r="O33"/>
  <c r="N33"/>
  <c r="O101"/>
  <c r="N101"/>
  <c r="O100"/>
  <c r="N100"/>
  <c r="O99"/>
  <c r="N99"/>
  <c r="O98"/>
  <c r="N98"/>
  <c r="O97"/>
  <c r="N97"/>
  <c r="O106"/>
  <c r="N106" s="1"/>
  <c r="O105"/>
  <c r="N105" s="1"/>
  <c r="O104"/>
  <c r="N104" s="1"/>
  <c r="O109"/>
  <c r="N109" s="1"/>
  <c r="O114"/>
  <c r="N114"/>
  <c r="O113"/>
  <c r="N113"/>
  <c r="O112"/>
  <c r="N112"/>
  <c r="O131"/>
  <c r="N131" s="1"/>
  <c r="O129"/>
  <c r="N129"/>
  <c r="O127"/>
  <c r="N127"/>
  <c r="O125"/>
  <c r="N125"/>
  <c r="O123"/>
  <c r="N123"/>
  <c r="O121"/>
  <c r="N121"/>
  <c r="O119"/>
  <c r="N119"/>
  <c r="O116"/>
  <c r="N116"/>
  <c r="O111"/>
  <c r="N111"/>
  <c r="O108"/>
  <c r="N108"/>
  <c r="O103"/>
  <c r="N103"/>
  <c r="O96"/>
  <c r="N96"/>
  <c r="O93"/>
  <c r="N93"/>
  <c r="O91"/>
  <c r="N91"/>
  <c r="O89"/>
  <c r="N89"/>
  <c r="O87"/>
  <c r="N87" s="1"/>
  <c r="O85"/>
  <c r="N85"/>
  <c r="O82"/>
  <c r="N82"/>
  <c r="O79"/>
  <c r="N79"/>
  <c r="O77"/>
  <c r="N77"/>
  <c r="O75"/>
  <c r="N75"/>
  <c r="O73"/>
  <c r="N73"/>
  <c r="O71"/>
  <c r="N71"/>
  <c r="O69"/>
  <c r="N69"/>
  <c r="O67"/>
  <c r="N67"/>
  <c r="O65"/>
  <c r="N65"/>
  <c r="O63"/>
  <c r="N63"/>
  <c r="O61"/>
  <c r="N61"/>
  <c r="O58"/>
  <c r="N58"/>
  <c r="O56"/>
  <c r="N56"/>
  <c r="O54"/>
  <c r="N54"/>
  <c r="O52"/>
  <c r="N52"/>
  <c r="O50"/>
  <c r="N50"/>
  <c r="O48"/>
  <c r="N48"/>
  <c r="O46"/>
  <c r="N46"/>
  <c r="O44"/>
  <c r="N44"/>
  <c r="O42"/>
  <c r="N42"/>
  <c r="O40"/>
  <c r="N40"/>
  <c r="O37"/>
  <c r="N37"/>
  <c r="O32"/>
  <c r="N32" s="1"/>
  <c r="O26"/>
  <c r="N26" s="1"/>
  <c r="O24"/>
  <c r="N24"/>
  <c r="O23"/>
  <c r="N23"/>
  <c r="O22"/>
  <c r="N22"/>
  <c r="O21"/>
  <c r="N21" s="1"/>
  <c r="F13"/>
  <c r="F12"/>
  <c r="F11"/>
  <c r="F10"/>
  <c r="F9"/>
  <c r="G131" l="1"/>
  <c r="E131"/>
  <c r="E130"/>
  <c r="G129"/>
  <c r="E129"/>
  <c r="E128"/>
  <c r="G127"/>
  <c r="E127"/>
  <c r="E126"/>
  <c r="G125"/>
  <c r="E125"/>
  <c r="E124"/>
  <c r="G123"/>
  <c r="E123"/>
  <c r="E122"/>
  <c r="G121"/>
  <c r="E121"/>
  <c r="E120"/>
  <c r="G119"/>
  <c r="E119"/>
  <c r="E118"/>
  <c r="E117"/>
  <c r="G116"/>
  <c r="E116"/>
  <c r="E115"/>
  <c r="G114"/>
  <c r="E114"/>
  <c r="G113"/>
  <c r="E113"/>
  <c r="G112"/>
  <c r="E112"/>
  <c r="G111"/>
  <c r="E111"/>
  <c r="E110"/>
  <c r="G109"/>
  <c r="E109"/>
  <c r="G108"/>
  <c r="E108"/>
  <c r="E107"/>
  <c r="G106"/>
  <c r="E106"/>
  <c r="G105"/>
  <c r="E105"/>
  <c r="G104"/>
  <c r="E104"/>
  <c r="G103"/>
  <c r="E103"/>
  <c r="E102"/>
  <c r="G101"/>
  <c r="E101"/>
  <c r="G100"/>
  <c r="E100"/>
  <c r="G99"/>
  <c r="E99"/>
  <c r="G98"/>
  <c r="E98"/>
  <c r="G97"/>
  <c r="E97"/>
  <c r="G96"/>
  <c r="E96"/>
  <c r="E95"/>
  <c r="E94"/>
  <c r="G93"/>
  <c r="E93"/>
  <c r="E92"/>
  <c r="G91"/>
  <c r="E91"/>
  <c r="E90"/>
  <c r="G89"/>
  <c r="E89"/>
  <c r="E88"/>
  <c r="G87"/>
  <c r="E87"/>
  <c r="E86"/>
  <c r="G85"/>
  <c r="E85"/>
  <c r="E84"/>
  <c r="G83"/>
  <c r="E83"/>
  <c r="G82"/>
  <c r="E82"/>
  <c r="E81"/>
  <c r="E80"/>
  <c r="G79"/>
  <c r="E79"/>
  <c r="E78"/>
  <c r="G77"/>
  <c r="E77"/>
  <c r="E76"/>
  <c r="G75"/>
  <c r="E75"/>
  <c r="E74"/>
  <c r="G73"/>
  <c r="E73"/>
  <c r="E72"/>
  <c r="G71"/>
  <c r="E71"/>
  <c r="E70"/>
  <c r="G69"/>
  <c r="E69"/>
  <c r="E68"/>
  <c r="G67"/>
  <c r="E67"/>
  <c r="E66"/>
  <c r="G65"/>
  <c r="E65"/>
  <c r="E64"/>
  <c r="G63"/>
  <c r="E63"/>
  <c r="E62"/>
  <c r="G61"/>
  <c r="E61"/>
  <c r="E60"/>
  <c r="E59"/>
  <c r="G58"/>
  <c r="E58"/>
  <c r="E57"/>
  <c r="G56"/>
  <c r="E56"/>
  <c r="E55"/>
  <c r="G54"/>
  <c r="E54"/>
  <c r="E53"/>
  <c r="G52"/>
  <c r="E52"/>
  <c r="E51"/>
  <c r="G50"/>
  <c r="E50"/>
  <c r="E49"/>
  <c r="G48"/>
  <c r="E48"/>
  <c r="E47"/>
  <c r="G46"/>
  <c r="E46"/>
  <c r="E45"/>
  <c r="G44"/>
  <c r="E44"/>
  <c r="E43"/>
  <c r="G42"/>
  <c r="E42"/>
  <c r="E41"/>
  <c r="G40"/>
  <c r="E40"/>
  <c r="E39"/>
  <c r="E38"/>
  <c r="G37"/>
  <c r="E37"/>
  <c r="G35"/>
  <c r="E35"/>
  <c r="G34"/>
  <c r="E34"/>
  <c r="G33"/>
  <c r="E33"/>
  <c r="G32"/>
  <c r="E32"/>
  <c r="E31"/>
  <c r="G30"/>
  <c r="E30"/>
  <c r="G29"/>
  <c r="E29"/>
  <c r="G28"/>
  <c r="E28"/>
  <c r="G27"/>
  <c r="E27"/>
  <c r="G26"/>
  <c r="E26"/>
  <c r="E25"/>
  <c r="G24"/>
  <c r="E24"/>
  <c r="G23"/>
  <c r="E23"/>
  <c r="G22"/>
  <c r="E22"/>
  <c r="G21"/>
  <c r="E21"/>
  <c r="E20"/>
  <c r="E19"/>
  <c r="E13"/>
  <c r="E12"/>
  <c r="E11"/>
  <c r="E10"/>
  <c r="E9"/>
  <c r="E8" l="1"/>
  <c r="F8" s="1"/>
</calcChain>
</file>

<file path=xl/sharedStrings.xml><?xml version="1.0" encoding="utf-8"?>
<sst xmlns="http://schemas.openxmlformats.org/spreadsheetml/2006/main" count="329" uniqueCount="169">
  <si>
    <t>STUDENT:</t>
  </si>
  <si>
    <t>Scoring Limits</t>
  </si>
  <si>
    <t>TEACHER:</t>
  </si>
  <si>
    <t>Meets</t>
  </si>
  <si>
    <t>SCHOOL:</t>
  </si>
  <si>
    <t>Working</t>
  </si>
  <si>
    <t>YEAR:</t>
  </si>
  <si>
    <t>Academic Legend</t>
  </si>
  <si>
    <t>Reading: Foundational Skills</t>
  </si>
  <si>
    <t>Reading: Informational Text</t>
  </si>
  <si>
    <t>Reading: Literature</t>
  </si>
  <si>
    <t>Speaking &amp; Listening</t>
  </si>
  <si>
    <t>Language</t>
  </si>
  <si>
    <t>Writing</t>
  </si>
  <si>
    <t>Reading: Foundation Skills</t>
  </si>
  <si>
    <t>Tracking</t>
  </si>
  <si>
    <t>Avg Score</t>
  </si>
  <si>
    <t>Eval 1 Date</t>
  </si>
  <si>
    <t>Eval 1 Score</t>
  </si>
  <si>
    <t>Eval 2 Date</t>
  </si>
  <si>
    <t>Eval 2 Score</t>
  </si>
  <si>
    <t>Eval 3 Date</t>
  </si>
  <si>
    <t>Eval 3 Score</t>
  </si>
  <si>
    <t>RFK.1</t>
  </si>
  <si>
    <t>Print Concepts - Demonstrate understanding of the organization and basic features of print</t>
  </si>
  <si>
    <t>K.1.1</t>
  </si>
  <si>
    <t>Follow words from left to right, top to bottom, and page by page.</t>
  </si>
  <si>
    <t>Y</t>
  </si>
  <si>
    <t>K.1.2</t>
  </si>
  <si>
    <t>Recognize that spoken words are represented in written language by specific sequences of letters.</t>
  </si>
  <si>
    <t>K.1.3</t>
  </si>
  <si>
    <t>Understand that words are separated by spaces in print.</t>
  </si>
  <si>
    <t>K.1.4</t>
  </si>
  <si>
    <t>Recognize and name all upper- and lowercase letters of the alphabet</t>
  </si>
  <si>
    <t>RFK.2</t>
  </si>
  <si>
    <t>Phonological Awareness - Demonstrate understanding of spoken words, syllable, and sounds (phonemes)</t>
  </si>
  <si>
    <t>K.2.1</t>
  </si>
  <si>
    <t>Recognize and produce rhyming words</t>
  </si>
  <si>
    <t>K.2.2</t>
  </si>
  <si>
    <t>Count, pronounce, blend and segment syllables in spoken words</t>
  </si>
  <si>
    <t>K.2.3</t>
  </si>
  <si>
    <t>Blend and segment onsets and rimes of single-syllable spoken words.</t>
  </si>
  <si>
    <t>K.2.4</t>
  </si>
  <si>
    <t>Isolate and pronounce the initial, medial vowel, and final sounds (phonemes) in three-phoneme (CVC) words</t>
  </si>
  <si>
    <t>K.2.5</t>
  </si>
  <si>
    <t>Add or substitute individual sounds (phonemes) in simple, one-syllable words to make new words</t>
  </si>
  <si>
    <t>RFK.3</t>
  </si>
  <si>
    <t>Phonics and Word Recognition:  Know &amp; apply grade-level phonics &amp; word analysis skills in decoding words.</t>
  </si>
  <si>
    <t>K.3.1</t>
  </si>
  <si>
    <t>Demonstrate basic knowledge of one-to-one letter-sound correspondence by producing the primary or many of the most frequent sounds for each consonant</t>
  </si>
  <si>
    <t>K.3.2</t>
  </si>
  <si>
    <t>Associate long and short sounds with common spellings (graphemes) for the five major vowels</t>
  </si>
  <si>
    <t>K.3.3</t>
  </si>
  <si>
    <t>Read common high-frequency words by sight (e.g., the, of, to, you, she, my, is, are, do, does)</t>
  </si>
  <si>
    <t>K.3.4</t>
  </si>
  <si>
    <t>Distinguish between similarly spelled words by identifying the sounds of the letters that differ</t>
  </si>
  <si>
    <t>RFK.4</t>
  </si>
  <si>
    <t>Fluency</t>
  </si>
  <si>
    <t>K.4.1</t>
  </si>
  <si>
    <t>Read emergent-reader texts with purpose and understanding</t>
  </si>
  <si>
    <t>RIK.1</t>
  </si>
  <si>
    <t>With prompting and support, ask and answer questions about key details in a text.</t>
  </si>
  <si>
    <t>RIK.2</t>
  </si>
  <si>
    <t>With prompting and support, identify the main topic and retell key details of a text</t>
  </si>
  <si>
    <t>RIK.3</t>
  </si>
  <si>
    <t>With prompting and support, describe the connection btween two individuals, events, ideas, or pieces of information in a text.</t>
  </si>
  <si>
    <t>RIK.4</t>
  </si>
  <si>
    <t>With prompting and support, ask and answer questions about unknown words in a text</t>
  </si>
  <si>
    <t>RIK.5</t>
  </si>
  <si>
    <t>K.5.1</t>
  </si>
  <si>
    <t>Identify the front cover, back cover, and title page of a book.</t>
  </si>
  <si>
    <t>RIK.6</t>
  </si>
  <si>
    <t>K.6.1</t>
  </si>
  <si>
    <t>Name the author and illustrator of a text and define the role of each in presenting the ideas or information in a text.</t>
  </si>
  <si>
    <t>RIK.7</t>
  </si>
  <si>
    <t>K.7.1</t>
  </si>
  <si>
    <t>With prompting and support, describe the relationship between illustrations and the text in which they appear (e.g., what person, place, thing, idea in the text an illustration depicts).</t>
  </si>
  <si>
    <t>RIK.8</t>
  </si>
  <si>
    <t>K.8.1</t>
  </si>
  <si>
    <t>With prompting and support, identify the reasons an author gives to support points in a text.</t>
  </si>
  <si>
    <t>RIK.9</t>
  </si>
  <si>
    <t>K.9.1</t>
  </si>
  <si>
    <t>With prompting and support, identify basic similarities in and differences between two texts on the same topic (e.g., in illustrations, descriptions, or procedures).</t>
  </si>
  <si>
    <t>RIK.10</t>
  </si>
  <si>
    <t>K.10.1</t>
  </si>
  <si>
    <t>Actively engage in group reading activities with purpose and understanding</t>
  </si>
  <si>
    <t>RLK.1</t>
  </si>
  <si>
    <t>RLK.2</t>
  </si>
  <si>
    <t>With prompting and support, retell familiar stories, including key details.</t>
  </si>
  <si>
    <t>RLK.3</t>
  </si>
  <si>
    <t>With prompting and support, identify characters, settings, and major events in a story.</t>
  </si>
  <si>
    <t>RLK.4</t>
  </si>
  <si>
    <t>Ask and answer questions about unknown words in a text.</t>
  </si>
  <si>
    <t>RLK.5</t>
  </si>
  <si>
    <t>Recognize common types of texts (e.g., storybooks, poems)</t>
  </si>
  <si>
    <t>RLK.6</t>
  </si>
  <si>
    <t>With prompting and support, name the author and illustrator of a story and define the role of each in telling the story.</t>
  </si>
  <si>
    <t>RLK.7</t>
  </si>
  <si>
    <t>With prompting and support, describe the relationship between illustrations and the text in which they appear (e.g., what moment in a story an illustration depicts).</t>
  </si>
  <si>
    <t>RLK.8</t>
  </si>
  <si>
    <t>Not applicable to literature</t>
  </si>
  <si>
    <t>RLK.9</t>
  </si>
  <si>
    <t>With prompting and support, compare and contrast the adventures and experiences of characters in familiar stories</t>
  </si>
  <si>
    <t>RLK.10</t>
  </si>
  <si>
    <t>SLK.1</t>
  </si>
  <si>
    <t>Participate in collaborative conversations with diverse partners about Kindergarten topics &amp; texts with peers &amp; adults in small &amp; larger groups.</t>
  </si>
  <si>
    <t>Follow agreed-upon rules for discussions (listening to others with care, speaking one at a time about the topics &amp; texts under discussions).</t>
  </si>
  <si>
    <t>Continue a conversation through multiple exchanges</t>
  </si>
  <si>
    <t>SLK.2</t>
  </si>
  <si>
    <t>Confirm understanding of a text read aloud or information presented orally or through other media by asking &amp; answering questions about key details &amp; requesting clarification if something is not understood.</t>
  </si>
  <si>
    <t>SLK.3</t>
  </si>
  <si>
    <t>Ask and answer questions in order to seek help, get informatin, or clarify something that is not understood</t>
  </si>
  <si>
    <t>SLK.4</t>
  </si>
  <si>
    <t>Describe familiar people, places, things, &amp; events and with prompting and support, provide additional detail</t>
  </si>
  <si>
    <t>SLK.5</t>
  </si>
  <si>
    <t>Add drawing or other visual displays to descriptions as desired to provide additional detail.</t>
  </si>
  <si>
    <t>SLK.6</t>
  </si>
  <si>
    <t>Speak audibly and express thoughts, feelings, and ideas clearly.</t>
  </si>
  <si>
    <t>LK.1</t>
  </si>
  <si>
    <t>Demonstrate command of the conventions of standard English grammar &amp; usage when writing or speaking.</t>
  </si>
  <si>
    <t>Print many upper- and lowercase letters</t>
  </si>
  <si>
    <t>Use frequently occurring nouns and verbs</t>
  </si>
  <si>
    <t>Form regular plural nouns orally by adding /s/ or /es/ (e.g., dog, dogs, wish, wishes)</t>
  </si>
  <si>
    <t>Understand and use question words (interrogatives) (e.g., who, what, where, when, why, how)</t>
  </si>
  <si>
    <t>K.1.5</t>
  </si>
  <si>
    <t>Use the most frequently occurring prepositions (e.g., to, from, in, out, on, off, for, of, by, with)</t>
  </si>
  <si>
    <t>K.1.6</t>
  </si>
  <si>
    <t>Produce and expand complete sentences in shared language activities</t>
  </si>
  <si>
    <t>LK.2</t>
  </si>
  <si>
    <t>Demonstrate command of the conventions of standard English capitalization, punctuation , &amp; spelling when writing.</t>
  </si>
  <si>
    <t>Capitalize the first word in a sentence and the pronoun I</t>
  </si>
  <si>
    <t>Recognize and name end punctuation</t>
  </si>
  <si>
    <t>Write a letter or letters for most consonant and short-vowel sounds (phonemes)</t>
  </si>
  <si>
    <t>Spell simple words phonetically, drawing on knowledge of letter-sound relationships</t>
  </si>
  <si>
    <t>LK.4</t>
  </si>
  <si>
    <t>Determine or clarify the meaning of unknown &amp; multiple-meaning words &amp; phrases based on Kindergarten reading &amp; content</t>
  </si>
  <si>
    <t>Identify new meanings for familiar words and apply them accurately (e.g., knowing duck is a bird and learning the verb to duck)</t>
  </si>
  <si>
    <t>K.4.2</t>
  </si>
  <si>
    <t>Use the most frequently occurring inflections and affixes (e.g., -ed, -s, re-, un-, pre-, -ful, -less) as a clue to the meaning of an unknown word.</t>
  </si>
  <si>
    <t>LK.5</t>
  </si>
  <si>
    <t>With guidance &amp; support from adults, explore word relationships, &amp; nuances in word meanings.</t>
  </si>
  <si>
    <t>Sort common objects into categories (e.g., shapes, foods) to gain a sense of the concepts the categories represent.</t>
  </si>
  <si>
    <t>K.5.2</t>
  </si>
  <si>
    <t>Demonstrate understanding of frequently occurring verbs and adjectives by relating them to their opposites (antonyms)</t>
  </si>
  <si>
    <t>K.5.3</t>
  </si>
  <si>
    <t>Identify real-life connections between words &amp; their use (note places at school that are colorful)</t>
  </si>
  <si>
    <t>1.5.4</t>
  </si>
  <si>
    <t>Distinguish shades of meaning among verbs describing the same general action (e.g., walk, march, strut, prance) by acting out the meaning</t>
  </si>
  <si>
    <t>LK.6</t>
  </si>
  <si>
    <t>Use words &amp; phrases acquired through conversations, reading &amp; being read to, &amp; responding to texts</t>
  </si>
  <si>
    <t>WK.1</t>
  </si>
  <si>
    <t>Use a combination of drawing, dictating, and writing to compose opinion pieces in which they tell a reader the topic or the name of the book and state an opinion or preference about the topic or book.</t>
  </si>
  <si>
    <t>WK.2</t>
  </si>
  <si>
    <t>Use a combination of drawing, dictating, and writing to compose informative/explanatory texts in which they name what they are writing about and supply some information about the topic.</t>
  </si>
  <si>
    <t>WK.3</t>
  </si>
  <si>
    <t>Use a combination of drawing, dictating, and writing to narrate a single event or several loosely linked events, tell about the events in the order in which they occurred, and provide a reaction to what happened</t>
  </si>
  <si>
    <t>WK.5</t>
  </si>
  <si>
    <t>With guidance and support from adults, respond to questions and suggestions from peers and add details to strengthen writing as needed.</t>
  </si>
  <si>
    <t>WK.6</t>
  </si>
  <si>
    <t>With guidance and support from adults, explore a variety of digital tools to produce and publish writing, including in collaboration with peers.</t>
  </si>
  <si>
    <t>WK.7</t>
  </si>
  <si>
    <t>Participate in shared research &amp; writing projects (explore a number of books by a favorite author and express opinions about them).</t>
  </si>
  <si>
    <t>WK.8</t>
  </si>
  <si>
    <t>With guidance and support from adults, recall information from experiences or gather information from provided sources to answer a question</t>
  </si>
  <si>
    <t>Master Language Arts Tracking Standards - Kindergarten</t>
  </si>
  <si>
    <t>Overall Stats</t>
  </si>
  <si>
    <t>Total</t>
  </si>
  <si>
    <t>Status</t>
  </si>
  <si>
    <t>Max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</si>
</sst>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8">
    <font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sz val="12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b/>
      <sz val="8"/>
      <color theme="8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5FA0"/>
        <bgColor rgb="FF008080"/>
      </patternFill>
    </fill>
    <fill>
      <patternFill patternType="solid">
        <fgColor rgb="FF7EB2E6"/>
        <bgColor rgb="FF99CC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0" fontId="0" fillId="3" borderId="0" xfId="0" applyFont="1" applyFill="1"/>
    <xf numFmtId="165" fontId="0" fillId="3" borderId="1" xfId="0" applyNumberFormat="1" applyFill="1" applyBorder="1"/>
    <xf numFmtId="0" fontId="0" fillId="3" borderId="0" xfId="0" applyFill="1" applyAlignment="1" applyProtection="1">
      <alignment horizontal="center"/>
      <protection locked="0"/>
    </xf>
    <xf numFmtId="164" fontId="0" fillId="3" borderId="0" xfId="0" applyNumberFormat="1" applyFill="1"/>
    <xf numFmtId="0" fontId="0" fillId="3" borderId="0" xfId="0" applyFont="1" applyFill="1" applyProtection="1">
      <protection locked="0"/>
    </xf>
    <xf numFmtId="0" fontId="0" fillId="0" borderId="2" xfId="0" applyBorder="1"/>
    <xf numFmtId="0" fontId="0" fillId="0" borderId="2" xfId="0" applyFont="1" applyBorder="1" applyAlignment="1">
      <alignment wrapText="1"/>
    </xf>
    <xf numFmtId="165" fontId="0" fillId="0" borderId="2" xfId="0" applyNumberFormat="1" applyBorder="1"/>
    <xf numFmtId="0" fontId="0" fillId="0" borderId="2" xfId="0" applyFont="1" applyBorder="1" applyAlignment="1" applyProtection="1">
      <alignment horizontal="center"/>
      <protection locked="0"/>
    </xf>
    <xf numFmtId="164" fontId="0" fillId="0" borderId="2" xfId="0" applyNumberFormat="1" applyBorder="1"/>
    <xf numFmtId="16" fontId="0" fillId="0" borderId="2" xfId="0" applyNumberFormat="1" applyBorder="1"/>
    <xf numFmtId="0" fontId="0" fillId="0" borderId="2" xfId="0" applyBorder="1" applyProtection="1">
      <protection locked="0"/>
    </xf>
    <xf numFmtId="0" fontId="0" fillId="3" borderId="2" xfId="0" applyFont="1" applyFill="1" applyBorder="1"/>
    <xf numFmtId="0" fontId="0" fillId="3" borderId="2" xfId="0" applyFont="1" applyFill="1" applyBorder="1" applyAlignment="1">
      <alignment wrapText="1"/>
    </xf>
    <xf numFmtId="0" fontId="0" fillId="3" borderId="2" xfId="0" applyFill="1" applyBorder="1" applyAlignment="1" applyProtection="1">
      <alignment horizontal="center"/>
      <protection locked="0"/>
    </xf>
    <xf numFmtId="164" fontId="0" fillId="3" borderId="2" xfId="0" applyNumberFormat="1" applyFill="1" applyBorder="1"/>
    <xf numFmtId="0" fontId="0" fillId="3" borderId="2" xfId="0" applyFont="1" applyFill="1" applyBorder="1" applyProtection="1">
      <protection locked="0"/>
    </xf>
    <xf numFmtId="0" fontId="0" fillId="0" borderId="2" xfId="0" applyFont="1" applyBorder="1" applyAlignment="1"/>
    <xf numFmtId="0" fontId="2" fillId="2" borderId="2" xfId="0" applyFont="1" applyFill="1" applyBorder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/>
    <xf numFmtId="0" fontId="2" fillId="2" borderId="2" xfId="0" applyFont="1" applyFill="1" applyBorder="1" applyProtection="1">
      <protection locked="0"/>
    </xf>
    <xf numFmtId="0" fontId="6" fillId="0" borderId="0" xfId="0" applyFont="1"/>
    <xf numFmtId="9" fontId="0" fillId="0" borderId="0" xfId="3" applyFont="1"/>
    <xf numFmtId="0" fontId="0" fillId="0" borderId="0" xfId="0" applyAlignment="1">
      <alignment horizontal="right"/>
    </xf>
    <xf numFmtId="10" fontId="7" fillId="0" borderId="0" xfId="3" applyNumberFormat="1" applyFont="1" applyAlignment="1">
      <alignment horizontal="left"/>
    </xf>
    <xf numFmtId="0" fontId="0" fillId="3" borderId="0" xfId="0" applyFont="1" applyFill="1" applyAlignment="1">
      <alignment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7EB2E6"/>
      <rgbColor rgb="00993366"/>
      <rgbColor rgb="00FFFFCC"/>
      <rgbColor rgb="00CCFFFF"/>
      <rgbColor rgb="00660066"/>
      <rgbColor rgb="00FF8080"/>
      <rgbColor rgb="001F5FA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1"/>
  <sheetViews>
    <sheetView tabSelected="1" topLeftCell="A73" zoomScale="85" zoomScaleNormal="85" workbookViewId="0">
      <selection activeCell="N83" sqref="N83:O83"/>
    </sheetView>
  </sheetViews>
  <sheetFormatPr defaultColWidth="11" defaultRowHeight="15.75"/>
  <cols>
    <col min="4" max="4" width="61" customWidth="1"/>
  </cols>
  <sheetData>
    <row r="1" spans="3:12" ht="46.5">
      <c r="D1" s="39" t="s">
        <v>164</v>
      </c>
    </row>
    <row r="2" spans="3:12">
      <c r="C2" s="1" t="s">
        <v>0</v>
      </c>
    </row>
    <row r="3" spans="3:12">
      <c r="C3" s="1" t="s">
        <v>2</v>
      </c>
      <c r="D3" s="2"/>
      <c r="E3" s="3" t="s">
        <v>1</v>
      </c>
      <c r="F3" s="4"/>
      <c r="J3" s="3" t="s">
        <v>165</v>
      </c>
      <c r="K3" s="4"/>
      <c r="L3" s="4"/>
    </row>
    <row r="4" spans="3:12">
      <c r="C4" s="1" t="s">
        <v>4</v>
      </c>
      <c r="D4" s="2"/>
      <c r="E4" s="1" t="s">
        <v>3</v>
      </c>
      <c r="F4">
        <v>80</v>
      </c>
      <c r="J4" t="s">
        <v>166</v>
      </c>
      <c r="K4">
        <f>COUNTIF(F20:F199,"Y")</f>
        <v>65</v>
      </c>
      <c r="L4" s="40" t="str">
        <f>CONCATENATE("out of ",COUNTA(C20:C199))</f>
        <v>out of 65</v>
      </c>
    </row>
    <row r="5" spans="3:12">
      <c r="C5" s="1" t="s">
        <v>6</v>
      </c>
      <c r="D5" s="2"/>
      <c r="E5" s="1" t="s">
        <v>5</v>
      </c>
      <c r="F5">
        <v>51</v>
      </c>
      <c r="J5" s="41" t="str">
        <f>E4</f>
        <v>Meets</v>
      </c>
      <c r="K5">
        <f>COUNTIF(N20:N199,J5)</f>
        <v>0</v>
      </c>
      <c r="L5" s="42">
        <f>SUM(K5/$K$4)</f>
        <v>0</v>
      </c>
    </row>
    <row r="6" spans="3:12">
      <c r="D6" s="2"/>
      <c r="J6" s="41" t="str">
        <f>E5</f>
        <v>Working</v>
      </c>
      <c r="K6">
        <f>COUNTIF(N20:N199,J6)</f>
        <v>65</v>
      </c>
      <c r="L6" s="42">
        <f>SUM(K6/$K$4)</f>
        <v>1</v>
      </c>
    </row>
    <row r="7" spans="3:12">
      <c r="D7" s="4"/>
      <c r="E7" s="4"/>
      <c r="F7" s="3" t="s">
        <v>7</v>
      </c>
      <c r="G7" s="4"/>
      <c r="H7" s="4"/>
    </row>
    <row r="8" spans="3:12">
      <c r="C8" s="1"/>
      <c r="D8" s="1" t="s">
        <v>8</v>
      </c>
      <c r="E8" s="5" t="str">
        <f>E19</f>
        <v/>
      </c>
      <c r="F8" s="6" t="str">
        <f>IF(E8="","No data",IF(E8&gt;=$F$4,"Meets Standard",IF(E8&gt;=$F$4,"Working Towards Standards","Below the Standard")))</f>
        <v>No data</v>
      </c>
      <c r="G8" s="7"/>
    </row>
    <row r="9" spans="3:12">
      <c r="D9" s="1" t="s">
        <v>9</v>
      </c>
      <c r="E9" s="5" t="str">
        <f>E38</f>
        <v/>
      </c>
      <c r="F9" s="6" t="str">
        <f>IF(E9="","No data",IF(E9&gt;=$F$4,"Meets Standard",IF(E9&gt;=$F$4,"Working Towards Standards","Below the Standard")))</f>
        <v>No data</v>
      </c>
    </row>
    <row r="10" spans="3:12">
      <c r="D10" s="1" t="s">
        <v>10</v>
      </c>
      <c r="E10" s="5" t="str">
        <f>E59</f>
        <v/>
      </c>
      <c r="F10" s="6" t="str">
        <f>IF(E10="","No data",IF(E10&gt;=$F$4,"Meets Standard",IF(E10&gt;=$F$4,"Working Towards Standards","Below the Standard")))</f>
        <v>No data</v>
      </c>
    </row>
    <row r="11" spans="3:12">
      <c r="D11" s="1" t="s">
        <v>11</v>
      </c>
      <c r="E11" s="5" t="str">
        <f>E80</f>
        <v/>
      </c>
      <c r="F11" s="6" t="str">
        <f>IF(E11="","No data",IF(E11&gt;=$F$4,"Meets Standard",IF(E11&gt;=$F$4,"Working Towards Standards","Below the Standard")))</f>
        <v>No data</v>
      </c>
    </row>
    <row r="12" spans="3:12">
      <c r="D12" s="1" t="s">
        <v>12</v>
      </c>
      <c r="E12" s="5" t="str">
        <f>E94</f>
        <v/>
      </c>
      <c r="F12" s="6" t="str">
        <f>IF(E12="","No data",IF(E12&gt;=$F$4,"Meets Standard",IF(E12&gt;=$F$4,"Working Towards Standards","Below the Standard")))</f>
        <v>No data</v>
      </c>
    </row>
    <row r="13" spans="3:12">
      <c r="D13" s="1" t="s">
        <v>13</v>
      </c>
      <c r="E13" s="5" t="str">
        <f>E117</f>
        <v/>
      </c>
      <c r="F13" s="6" t="str">
        <f>IF(E13="","No data",IF(E13&gt;=$F$4,"Meets Standard",IF(E13&gt;=$F$4,"Working Towards Standards","Below the Standard")))</f>
        <v>No data</v>
      </c>
    </row>
    <row r="19" spans="1:15">
      <c r="A19" s="8" t="s">
        <v>14</v>
      </c>
      <c r="B19" s="8"/>
      <c r="C19" s="8"/>
      <c r="D19" s="8"/>
      <c r="E19" s="9" t="str">
        <f>IF(SUM(E20,E25,E31,E36)=0,"",AVERAGE(E20,E25,E31,E36))</f>
        <v/>
      </c>
      <c r="F19" s="10" t="s">
        <v>15</v>
      </c>
      <c r="G19" s="11" t="s">
        <v>16</v>
      </c>
      <c r="H19" s="8" t="s">
        <v>17</v>
      </c>
      <c r="I19" s="8" t="s">
        <v>18</v>
      </c>
      <c r="J19" s="8" t="s">
        <v>19</v>
      </c>
      <c r="K19" s="8" t="s">
        <v>20</v>
      </c>
      <c r="L19" s="8" t="s">
        <v>21</v>
      </c>
      <c r="M19" s="8" t="s">
        <v>22</v>
      </c>
      <c r="N19" s="10" t="s">
        <v>167</v>
      </c>
      <c r="O19" s="10" t="s">
        <v>168</v>
      </c>
    </row>
    <row r="20" spans="1:15" ht="31.5">
      <c r="B20" s="12" t="s">
        <v>23</v>
      </c>
      <c r="C20" s="12"/>
      <c r="D20" s="43" t="s">
        <v>24</v>
      </c>
      <c r="E20" s="13" t="str">
        <f>IF(SUM(E21:E24)=0,"",AVERAGE(E21:E24))</f>
        <v/>
      </c>
      <c r="F20" s="14"/>
      <c r="G20" s="15"/>
      <c r="H20" s="12"/>
      <c r="I20" s="16"/>
      <c r="J20" s="16"/>
      <c r="K20" s="16"/>
      <c r="L20" s="16"/>
      <c r="M20" s="16"/>
      <c r="N20" s="12"/>
      <c r="O20" s="12"/>
    </row>
    <row r="21" spans="1:15">
      <c r="B21" s="17"/>
      <c r="C21" s="17" t="s">
        <v>25</v>
      </c>
      <c r="D21" s="18" t="s">
        <v>26</v>
      </c>
      <c r="E21" s="19" t="str">
        <f>IF(F21="Y",G21,"")</f>
        <v/>
      </c>
      <c r="F21" s="20" t="s">
        <v>27</v>
      </c>
      <c r="G21" s="21" t="str">
        <f>IF(SUM(I21,K21,M21)=0,"",AVERAGE(I21,K21,M21))</f>
        <v/>
      </c>
      <c r="H21" s="22"/>
      <c r="I21" s="23">
        <v>0</v>
      </c>
      <c r="J21" s="23"/>
      <c r="K21" s="23">
        <v>0</v>
      </c>
      <c r="L21" s="23"/>
      <c r="M21" s="23">
        <v>0</v>
      </c>
      <c r="N21" s="17" t="str">
        <f>IF(F21="Y",IF(O21&gt;=$F$4,$E$4,$E$5),"Not tracked")</f>
        <v>Working</v>
      </c>
      <c r="O21" s="17">
        <f>MAX(I21,K21,M21)</f>
        <v>0</v>
      </c>
    </row>
    <row r="22" spans="1:15" ht="31.5">
      <c r="B22" s="17"/>
      <c r="C22" s="17" t="s">
        <v>28</v>
      </c>
      <c r="D22" s="18" t="s">
        <v>29</v>
      </c>
      <c r="E22" s="19" t="str">
        <f>IF(F22="Y",G22,"")</f>
        <v/>
      </c>
      <c r="F22" s="20" t="s">
        <v>27</v>
      </c>
      <c r="G22" s="21" t="str">
        <f>IF(SUM(I22,K22,M22)=0,"",AVERAGE(I22,K22,M22))</f>
        <v/>
      </c>
      <c r="H22" s="22"/>
      <c r="I22" s="23">
        <v>0</v>
      </c>
      <c r="J22" s="23"/>
      <c r="K22" s="23">
        <v>0</v>
      </c>
      <c r="L22" s="23"/>
      <c r="M22" s="23">
        <v>0</v>
      </c>
      <c r="N22" s="17" t="str">
        <f t="shared" ref="N22:N24" si="0">IF(F22="Y",IF(O22&gt;=$F$4,$E$4,$E$5),"Not tracked")</f>
        <v>Working</v>
      </c>
      <c r="O22" s="17">
        <f t="shared" ref="O22:O24" si="1">MAX(I22,K22,M22)</f>
        <v>0</v>
      </c>
    </row>
    <row r="23" spans="1:15">
      <c r="B23" s="17"/>
      <c r="C23" s="17" t="s">
        <v>30</v>
      </c>
      <c r="D23" s="18" t="s">
        <v>31</v>
      </c>
      <c r="E23" s="19" t="str">
        <f>IF(F23="Y",G23,"")</f>
        <v/>
      </c>
      <c r="F23" s="20" t="s">
        <v>27</v>
      </c>
      <c r="G23" s="21" t="str">
        <f>IF(SUM(I23,K23,M23)=0,"",AVERAGE(I23,K23,M23))</f>
        <v/>
      </c>
      <c r="H23" s="22"/>
      <c r="I23" s="23">
        <v>0</v>
      </c>
      <c r="J23" s="23"/>
      <c r="K23" s="23">
        <v>0</v>
      </c>
      <c r="L23" s="23"/>
      <c r="M23" s="23">
        <v>0</v>
      </c>
      <c r="N23" s="17" t="str">
        <f t="shared" si="0"/>
        <v>Working</v>
      </c>
      <c r="O23" s="17">
        <f t="shared" si="1"/>
        <v>0</v>
      </c>
    </row>
    <row r="24" spans="1:15">
      <c r="B24" s="17"/>
      <c r="C24" s="17" t="s">
        <v>32</v>
      </c>
      <c r="D24" s="18" t="s">
        <v>33</v>
      </c>
      <c r="E24" s="19" t="str">
        <f>IF(F24="Y",G24,"")</f>
        <v/>
      </c>
      <c r="F24" s="20" t="s">
        <v>27</v>
      </c>
      <c r="G24" s="21" t="str">
        <f>IF(SUM(I24,K24,M24)=0,"",AVERAGE(I24,K24,M24))</f>
        <v/>
      </c>
      <c r="H24" s="22"/>
      <c r="I24" s="23">
        <v>0</v>
      </c>
      <c r="J24" s="23"/>
      <c r="K24" s="23">
        <v>0</v>
      </c>
      <c r="L24" s="23"/>
      <c r="M24" s="23">
        <v>0</v>
      </c>
      <c r="N24" s="17" t="str">
        <f t="shared" si="0"/>
        <v>Working</v>
      </c>
      <c r="O24" s="17">
        <f t="shared" si="1"/>
        <v>0</v>
      </c>
    </row>
    <row r="25" spans="1:15" ht="31.5">
      <c r="B25" s="24" t="s">
        <v>34</v>
      </c>
      <c r="C25" s="24"/>
      <c r="D25" s="25" t="s">
        <v>35</v>
      </c>
      <c r="E25" s="13" t="str">
        <f>IF(SUM(E26:E30)=0,"",AVERAGE(E26:E30))</f>
        <v/>
      </c>
      <c r="F25" s="26"/>
      <c r="G25" s="27"/>
      <c r="H25" s="24"/>
      <c r="I25" s="28"/>
      <c r="J25" s="28"/>
      <c r="K25" s="28"/>
      <c r="L25" s="28"/>
      <c r="M25" s="28"/>
      <c r="N25" s="12"/>
      <c r="O25" s="12"/>
    </row>
    <row r="26" spans="1:15">
      <c r="B26" s="17"/>
      <c r="C26" s="17" t="s">
        <v>36</v>
      </c>
      <c r="D26" s="18" t="s">
        <v>37</v>
      </c>
      <c r="E26" s="19" t="str">
        <f>IF(F26="Y",G26,"")</f>
        <v/>
      </c>
      <c r="F26" s="20" t="s">
        <v>27</v>
      </c>
      <c r="G26" s="21" t="str">
        <f>IF(SUM(I26,K26,M26)=0,"",AVERAGE(I26,K26,M26))</f>
        <v/>
      </c>
      <c r="H26" s="17"/>
      <c r="I26" s="23">
        <v>0</v>
      </c>
      <c r="J26" s="23"/>
      <c r="K26" s="23">
        <v>0</v>
      </c>
      <c r="L26" s="23"/>
      <c r="M26" s="23">
        <v>0</v>
      </c>
      <c r="N26" s="17" t="str">
        <f>IF(F26="Y",IF(O26&gt;=$F$4,$E$4,$E$5),"Not tracked")</f>
        <v>Working</v>
      </c>
      <c r="O26" s="17">
        <f>MAX(I26,K26,M26)</f>
        <v>0</v>
      </c>
    </row>
    <row r="27" spans="1:15">
      <c r="B27" s="17"/>
      <c r="C27" s="17" t="s">
        <v>38</v>
      </c>
      <c r="D27" s="18" t="s">
        <v>39</v>
      </c>
      <c r="E27" s="19" t="str">
        <f>IF(F27="Y",G27,"")</f>
        <v/>
      </c>
      <c r="F27" s="20" t="s">
        <v>27</v>
      </c>
      <c r="G27" s="21" t="str">
        <f>IF(SUM(I27,K27,M27)=0,"",AVERAGE(I27,K27,M27))</f>
        <v/>
      </c>
      <c r="H27" s="17"/>
      <c r="I27" s="23">
        <v>0</v>
      </c>
      <c r="J27" s="23"/>
      <c r="K27" s="23">
        <v>0</v>
      </c>
      <c r="L27" s="23"/>
      <c r="M27" s="23">
        <v>0</v>
      </c>
      <c r="N27" s="17" t="str">
        <f t="shared" ref="N27:N30" si="2">IF(F27="Y",IF(O27&gt;=$F$4,$E$4,$E$5),"Not tracked")</f>
        <v>Working</v>
      </c>
      <c r="O27" s="17">
        <f t="shared" ref="O27:O30" si="3">MAX(I27,K27,M27)</f>
        <v>0</v>
      </c>
    </row>
    <row r="28" spans="1:15">
      <c r="B28" s="17"/>
      <c r="C28" s="17" t="s">
        <v>40</v>
      </c>
      <c r="D28" s="18" t="s">
        <v>41</v>
      </c>
      <c r="E28" s="19" t="str">
        <f>IF(F28="Y",G28,"")</f>
        <v/>
      </c>
      <c r="F28" s="20" t="s">
        <v>27</v>
      </c>
      <c r="G28" s="21" t="str">
        <f>IF(SUM(I28,K28,M28)=0,"",AVERAGE(I28,K28,M28))</f>
        <v/>
      </c>
      <c r="H28" s="17"/>
      <c r="I28" s="23">
        <v>0</v>
      </c>
      <c r="J28" s="23"/>
      <c r="K28" s="23">
        <v>0</v>
      </c>
      <c r="L28" s="23"/>
      <c r="M28" s="23">
        <v>0</v>
      </c>
      <c r="N28" s="17" t="str">
        <f t="shared" si="2"/>
        <v>Working</v>
      </c>
      <c r="O28" s="17">
        <f t="shared" si="3"/>
        <v>0</v>
      </c>
    </row>
    <row r="29" spans="1:15">
      <c r="B29" s="17"/>
      <c r="C29" s="17" t="s">
        <v>42</v>
      </c>
      <c r="D29" s="29" t="s">
        <v>43</v>
      </c>
      <c r="E29" s="19" t="str">
        <f>IF(F29="Y",G29,"")</f>
        <v/>
      </c>
      <c r="F29" s="20" t="s">
        <v>27</v>
      </c>
      <c r="G29" s="21" t="str">
        <f>IF(SUM(I29,K29,M29)=0,"",AVERAGE(I29,K29,M29))</f>
        <v/>
      </c>
      <c r="H29" s="17"/>
      <c r="I29" s="23">
        <v>0</v>
      </c>
      <c r="J29" s="23"/>
      <c r="K29" s="23">
        <v>0</v>
      </c>
      <c r="L29" s="23"/>
      <c r="M29" s="23">
        <v>0</v>
      </c>
      <c r="N29" s="17" t="str">
        <f t="shared" si="2"/>
        <v>Working</v>
      </c>
      <c r="O29" s="17">
        <f t="shared" si="3"/>
        <v>0</v>
      </c>
    </row>
    <row r="30" spans="1:15" ht="31.5">
      <c r="B30" s="17"/>
      <c r="C30" s="17" t="s">
        <v>44</v>
      </c>
      <c r="D30" s="18" t="s">
        <v>45</v>
      </c>
      <c r="E30" s="19" t="str">
        <f>IF(F30="Y",G30,"")</f>
        <v/>
      </c>
      <c r="F30" s="20" t="s">
        <v>27</v>
      </c>
      <c r="G30" s="21" t="str">
        <f>IF(SUM(I30,K30,M30)=0,"",AVERAGE(I30,K30,M30))</f>
        <v/>
      </c>
      <c r="H30" s="22"/>
      <c r="I30" s="23">
        <v>0</v>
      </c>
      <c r="J30" s="23"/>
      <c r="K30" s="23">
        <v>0</v>
      </c>
      <c r="L30" s="23"/>
      <c r="M30" s="23">
        <v>0</v>
      </c>
      <c r="N30" s="17" t="str">
        <f t="shared" si="2"/>
        <v>Working</v>
      </c>
      <c r="O30" s="17">
        <f t="shared" si="3"/>
        <v>0</v>
      </c>
    </row>
    <row r="31" spans="1:15" ht="31.5">
      <c r="B31" s="24" t="s">
        <v>46</v>
      </c>
      <c r="C31" s="24"/>
      <c r="D31" s="25" t="s">
        <v>47</v>
      </c>
      <c r="E31" s="13" t="str">
        <f>IF(SUM(E32:E35)=0,"",AVERAGE(E32:E35))</f>
        <v/>
      </c>
      <c r="F31" s="26"/>
      <c r="G31" s="27"/>
      <c r="H31" s="24"/>
      <c r="I31" s="28"/>
      <c r="J31" s="28"/>
      <c r="K31" s="28"/>
      <c r="L31" s="28"/>
      <c r="M31" s="28"/>
      <c r="N31" s="12"/>
      <c r="O31" s="12"/>
    </row>
    <row r="32" spans="1:15" ht="47.25">
      <c r="B32" s="17"/>
      <c r="C32" s="17" t="s">
        <v>48</v>
      </c>
      <c r="D32" s="18" t="s">
        <v>49</v>
      </c>
      <c r="E32" s="19" t="str">
        <f>IF(F32="Y",G32,"")</f>
        <v/>
      </c>
      <c r="F32" s="20" t="s">
        <v>27</v>
      </c>
      <c r="G32" s="21" t="str">
        <f>IF(SUM(I32,K32,M32)=0,"",AVERAGE(I32,K32,M32))</f>
        <v/>
      </c>
      <c r="H32" s="17"/>
      <c r="I32" s="23">
        <v>0</v>
      </c>
      <c r="J32" s="23"/>
      <c r="K32" s="23">
        <v>0</v>
      </c>
      <c r="L32" s="23"/>
      <c r="M32" s="23">
        <v>0</v>
      </c>
      <c r="N32" s="17" t="str">
        <f>IF(F32="Y",IF(O32&gt;=$F$4,$E$4,$E$5),"Not tracked")</f>
        <v>Working</v>
      </c>
      <c r="O32" s="17">
        <f>MAX(I32,K32,M32)</f>
        <v>0</v>
      </c>
    </row>
    <row r="33" spans="1:15" ht="31.5">
      <c r="B33" s="17"/>
      <c r="C33" s="17" t="s">
        <v>50</v>
      </c>
      <c r="D33" s="18" t="s">
        <v>51</v>
      </c>
      <c r="E33" s="19" t="str">
        <f>IF(F33="Y",G33,"")</f>
        <v/>
      </c>
      <c r="F33" s="20" t="s">
        <v>27</v>
      </c>
      <c r="G33" s="21" t="str">
        <f>IF(SUM(I33,K33,M33)=0,"",AVERAGE(I33,K33,M33))</f>
        <v/>
      </c>
      <c r="H33" s="17"/>
      <c r="I33" s="23">
        <v>0</v>
      </c>
      <c r="J33" s="23"/>
      <c r="K33" s="23">
        <v>0</v>
      </c>
      <c r="L33" s="23"/>
      <c r="M33" s="23">
        <v>0</v>
      </c>
      <c r="N33" s="17" t="str">
        <f t="shared" ref="N33:N35" si="4">IF(F33="Y",IF(O33&gt;=$F$4,$E$4,$E$5),"Not tracked")</f>
        <v>Working</v>
      </c>
      <c r="O33" s="17">
        <f t="shared" ref="O33:O35" si="5">MAX(I33,K33,M33)</f>
        <v>0</v>
      </c>
    </row>
    <row r="34" spans="1:15" ht="31.5">
      <c r="B34" s="17"/>
      <c r="C34" s="17" t="s">
        <v>52</v>
      </c>
      <c r="D34" s="18" t="s">
        <v>53</v>
      </c>
      <c r="E34" s="19" t="str">
        <f>IF(F34="Y",G34,"")</f>
        <v/>
      </c>
      <c r="F34" s="20" t="s">
        <v>27</v>
      </c>
      <c r="G34" s="21" t="str">
        <f>IF(SUM(I34,K34,M34)=0,"",AVERAGE(I34,K34,M34))</f>
        <v/>
      </c>
      <c r="H34" s="17"/>
      <c r="I34" s="23">
        <v>0</v>
      </c>
      <c r="J34" s="23"/>
      <c r="K34" s="23">
        <v>0</v>
      </c>
      <c r="L34" s="23"/>
      <c r="M34" s="23">
        <v>0</v>
      </c>
      <c r="N34" s="17" t="str">
        <f t="shared" si="4"/>
        <v>Working</v>
      </c>
      <c r="O34" s="17">
        <f t="shared" si="5"/>
        <v>0</v>
      </c>
    </row>
    <row r="35" spans="1:15" ht="31.5">
      <c r="B35" s="17"/>
      <c r="C35" s="17" t="s">
        <v>54</v>
      </c>
      <c r="D35" s="18" t="s">
        <v>55</v>
      </c>
      <c r="E35" s="19" t="str">
        <f>IF(F35="Y",G35,"")</f>
        <v/>
      </c>
      <c r="F35" s="20" t="s">
        <v>27</v>
      </c>
      <c r="G35" s="21" t="str">
        <f>IF(SUM(I35,K35,M35)=0,"",AVERAGE(I35,K35,M35))</f>
        <v/>
      </c>
      <c r="H35" s="17"/>
      <c r="I35" s="23">
        <v>0</v>
      </c>
      <c r="J35" s="23"/>
      <c r="K35" s="23">
        <v>0</v>
      </c>
      <c r="L35" s="23"/>
      <c r="M35" s="23">
        <v>0</v>
      </c>
      <c r="N35" s="17" t="str">
        <f t="shared" si="4"/>
        <v>Working</v>
      </c>
      <c r="O35" s="17">
        <f t="shared" si="5"/>
        <v>0</v>
      </c>
    </row>
    <row r="36" spans="1:15">
      <c r="B36" s="24" t="s">
        <v>56</v>
      </c>
      <c r="C36" s="24"/>
      <c r="D36" s="25" t="s">
        <v>57</v>
      </c>
      <c r="E36" s="13" t="str">
        <f>IF(E37&gt;0,E37,"")</f>
        <v/>
      </c>
      <c r="F36" s="26"/>
      <c r="G36" s="27"/>
      <c r="H36" s="24"/>
      <c r="I36" s="28"/>
      <c r="J36" s="28"/>
      <c r="K36" s="28"/>
      <c r="L36" s="28"/>
      <c r="M36" s="28"/>
      <c r="N36" s="12"/>
      <c r="O36" s="12"/>
    </row>
    <row r="37" spans="1:15">
      <c r="B37" s="17"/>
      <c r="C37" s="17" t="s">
        <v>58</v>
      </c>
      <c r="D37" s="18" t="s">
        <v>59</v>
      </c>
      <c r="E37" s="19" t="str">
        <f>IF(F37="Y",G37,"")</f>
        <v/>
      </c>
      <c r="F37" s="20" t="s">
        <v>27</v>
      </c>
      <c r="G37" s="21" t="str">
        <f>IF(SUM(I37,K37,M37)=0,"",AVERAGE(I37,K37,M37))</f>
        <v/>
      </c>
      <c r="H37" s="17"/>
      <c r="I37" s="23">
        <v>0</v>
      </c>
      <c r="J37" s="23"/>
      <c r="K37" s="23">
        <v>0</v>
      </c>
      <c r="L37" s="23"/>
      <c r="M37" s="23">
        <v>0</v>
      </c>
      <c r="N37" s="17" t="str">
        <f>IF(F37="Y",IF(O37&gt;=$F$4,$E$4,$E$5),"Not tracked")</f>
        <v>Working</v>
      </c>
      <c r="O37" s="17">
        <f>MAX(I37,K37,M37)</f>
        <v>0</v>
      </c>
    </row>
    <row r="38" spans="1:15">
      <c r="A38" s="8" t="s">
        <v>9</v>
      </c>
      <c r="B38" s="30"/>
      <c r="C38" s="30"/>
      <c r="D38" s="30"/>
      <c r="E38" s="9" t="str">
        <f>IF(SUM(E39,E41,E43,E45,E47,E49,E51,E53,E55,E57)=0,"",AVERAGE(E39,E41,E43,E45,E47,E49,E51,E53,E55,E57))</f>
        <v/>
      </c>
      <c r="F38" s="31" t="s">
        <v>15</v>
      </c>
      <c r="G38" s="11" t="s">
        <v>16</v>
      </c>
      <c r="H38" s="8" t="s">
        <v>17</v>
      </c>
      <c r="I38" s="32" t="s">
        <v>18</v>
      </c>
      <c r="J38" s="32" t="s">
        <v>19</v>
      </c>
      <c r="K38" s="32" t="s">
        <v>20</v>
      </c>
      <c r="L38" s="32" t="s">
        <v>21</v>
      </c>
      <c r="M38" s="32" t="s">
        <v>22</v>
      </c>
      <c r="N38" s="10" t="s">
        <v>167</v>
      </c>
      <c r="O38" s="10" t="s">
        <v>168</v>
      </c>
    </row>
    <row r="39" spans="1:15">
      <c r="B39" s="24" t="s">
        <v>60</v>
      </c>
      <c r="C39" s="24"/>
      <c r="D39" s="24"/>
      <c r="E39" s="13" t="str">
        <f>IF(E40&gt;0,E40,"")</f>
        <v/>
      </c>
      <c r="F39" s="26"/>
      <c r="G39" s="27"/>
      <c r="H39" s="24"/>
      <c r="I39" s="28"/>
      <c r="J39" s="28"/>
      <c r="K39" s="28"/>
      <c r="L39" s="28"/>
      <c r="M39" s="28"/>
      <c r="N39" s="12"/>
      <c r="O39" s="12"/>
    </row>
    <row r="40" spans="1:15">
      <c r="B40" s="17"/>
      <c r="C40" s="17" t="s">
        <v>25</v>
      </c>
      <c r="D40" s="17" t="s">
        <v>61</v>
      </c>
      <c r="E40" s="19" t="str">
        <f>IF(F40="Y",G40,"")</f>
        <v/>
      </c>
      <c r="F40" s="20" t="s">
        <v>27</v>
      </c>
      <c r="G40" s="21" t="str">
        <f>IF(SUM(I40,K40,M40)=0,"",AVERAGE(I40,K40,M40))</f>
        <v/>
      </c>
      <c r="H40" s="17"/>
      <c r="I40" s="23">
        <v>0</v>
      </c>
      <c r="J40" s="23"/>
      <c r="K40" s="23">
        <v>0</v>
      </c>
      <c r="L40" s="23"/>
      <c r="M40" s="23">
        <v>0</v>
      </c>
      <c r="N40" s="17" t="str">
        <f>IF(F40="Y",IF(O40&gt;=$F$4,$E$4,$E$5),"Not tracked")</f>
        <v>Working</v>
      </c>
      <c r="O40" s="17">
        <f>MAX(I40,K40,M40)</f>
        <v>0</v>
      </c>
    </row>
    <row r="41" spans="1:15">
      <c r="B41" s="24" t="s">
        <v>62</v>
      </c>
      <c r="C41" s="24"/>
      <c r="D41" s="24"/>
      <c r="E41" s="13" t="str">
        <f>IF(E42&gt;0,E42,"")</f>
        <v/>
      </c>
      <c r="F41" s="26"/>
      <c r="G41" s="27"/>
      <c r="H41" s="24"/>
      <c r="I41" s="28"/>
      <c r="J41" s="28"/>
      <c r="K41" s="28"/>
      <c r="L41" s="28"/>
      <c r="M41" s="28"/>
      <c r="N41" s="12"/>
      <c r="O41" s="12"/>
    </row>
    <row r="42" spans="1:15">
      <c r="B42" s="17"/>
      <c r="C42" s="17" t="s">
        <v>36</v>
      </c>
      <c r="D42" s="17" t="s">
        <v>63</v>
      </c>
      <c r="E42" s="19" t="str">
        <f>IF(F42="Y",G42,"")</f>
        <v/>
      </c>
      <c r="F42" s="20" t="s">
        <v>27</v>
      </c>
      <c r="G42" s="21" t="str">
        <f>IF(SUM(I42,K42,M42)=0,"",AVERAGE(I42,K42,M42))</f>
        <v/>
      </c>
      <c r="H42" s="17"/>
      <c r="I42" s="23">
        <v>0</v>
      </c>
      <c r="J42" s="23"/>
      <c r="K42" s="23">
        <v>0</v>
      </c>
      <c r="L42" s="23"/>
      <c r="M42" s="23">
        <v>0</v>
      </c>
      <c r="N42" s="17" t="str">
        <f>IF(F42="Y",IF(O42&gt;=$F$4,$E$4,$E$5),"Not tracked")</f>
        <v>Working</v>
      </c>
      <c r="O42" s="17">
        <f>MAX(I42,K42,M42)</f>
        <v>0</v>
      </c>
    </row>
    <row r="43" spans="1:15">
      <c r="B43" s="24" t="s">
        <v>64</v>
      </c>
      <c r="C43" s="24"/>
      <c r="D43" s="24"/>
      <c r="E43" s="13" t="str">
        <f>IF(E44&gt;0,E44,"")</f>
        <v/>
      </c>
      <c r="F43" s="26"/>
      <c r="G43" s="27"/>
      <c r="H43" s="24"/>
      <c r="I43" s="28"/>
      <c r="J43" s="28"/>
      <c r="K43" s="28"/>
      <c r="L43" s="28"/>
      <c r="M43" s="28"/>
      <c r="N43" s="12"/>
      <c r="O43" s="12"/>
    </row>
    <row r="44" spans="1:15" ht="31.5">
      <c r="B44" s="17"/>
      <c r="C44" s="17" t="s">
        <v>48</v>
      </c>
      <c r="D44" s="18" t="s">
        <v>65</v>
      </c>
      <c r="E44" s="19" t="str">
        <f>IF(F44="Y",G44,"")</f>
        <v/>
      </c>
      <c r="F44" s="20" t="s">
        <v>27</v>
      </c>
      <c r="G44" s="21" t="str">
        <f>IF(SUM(I44,K44,M44)=0,"",AVERAGE(I44,K44,M44))</f>
        <v/>
      </c>
      <c r="H44" s="17"/>
      <c r="I44" s="23">
        <v>0</v>
      </c>
      <c r="J44" s="23"/>
      <c r="K44" s="23">
        <v>0</v>
      </c>
      <c r="L44" s="23"/>
      <c r="M44" s="23">
        <v>0</v>
      </c>
      <c r="N44" s="17" t="str">
        <f>IF(F44="Y",IF(O44&gt;=$F$4,$E$4,$E$5),"Not tracked")</f>
        <v>Working</v>
      </c>
      <c r="O44" s="17">
        <f>MAX(I44,K44,M44)</f>
        <v>0</v>
      </c>
    </row>
    <row r="45" spans="1:15">
      <c r="B45" s="24" t="s">
        <v>66</v>
      </c>
      <c r="C45" s="24"/>
      <c r="D45" s="24"/>
      <c r="E45" s="13" t="str">
        <f>IF(E46&gt;0,E46,"")</f>
        <v/>
      </c>
      <c r="F45" s="26"/>
      <c r="G45" s="27"/>
      <c r="H45" s="24"/>
      <c r="I45" s="28"/>
      <c r="J45" s="28"/>
      <c r="K45" s="28"/>
      <c r="L45" s="28"/>
      <c r="M45" s="28"/>
      <c r="N45" s="12"/>
      <c r="O45" s="12"/>
    </row>
    <row r="46" spans="1:15" ht="31.5">
      <c r="B46" s="17"/>
      <c r="C46" s="17" t="s">
        <v>58</v>
      </c>
      <c r="D46" s="18" t="s">
        <v>67</v>
      </c>
      <c r="E46" s="19" t="str">
        <f>IF(F46="Y",G46,"")</f>
        <v/>
      </c>
      <c r="F46" s="20" t="s">
        <v>27</v>
      </c>
      <c r="G46" s="21" t="str">
        <f>IF(SUM(I46,K46,M46)=0,"",AVERAGE(I46,K46,M46))</f>
        <v/>
      </c>
      <c r="H46" s="17"/>
      <c r="I46" s="23">
        <v>0</v>
      </c>
      <c r="J46" s="23"/>
      <c r="K46" s="23">
        <v>0</v>
      </c>
      <c r="L46" s="23"/>
      <c r="M46" s="23">
        <v>0</v>
      </c>
      <c r="N46" s="17" t="str">
        <f>IF(F46="Y",IF(O46&gt;=$F$4,$E$4,$E$5),"Not tracked")</f>
        <v>Working</v>
      </c>
      <c r="O46" s="17">
        <f>MAX(I46,K46,M46)</f>
        <v>0</v>
      </c>
    </row>
    <row r="47" spans="1:15">
      <c r="B47" s="24" t="s">
        <v>68</v>
      </c>
      <c r="C47" s="24"/>
      <c r="D47" s="25"/>
      <c r="E47" s="13" t="str">
        <f>IF(E48&gt;0,E48,"")</f>
        <v/>
      </c>
      <c r="F47" s="26"/>
      <c r="G47" s="27"/>
      <c r="H47" s="24"/>
      <c r="I47" s="28"/>
      <c r="J47" s="28"/>
      <c r="K47" s="28"/>
      <c r="L47" s="28"/>
      <c r="M47" s="28"/>
      <c r="N47" s="12"/>
      <c r="O47" s="12"/>
    </row>
    <row r="48" spans="1:15">
      <c r="B48" s="17"/>
      <c r="C48" s="17" t="s">
        <v>69</v>
      </c>
      <c r="D48" s="18" t="s">
        <v>70</v>
      </c>
      <c r="E48" s="19" t="str">
        <f>IF(F48="Y",G48,"")</f>
        <v/>
      </c>
      <c r="F48" s="20" t="s">
        <v>27</v>
      </c>
      <c r="G48" s="21" t="str">
        <f>IF(SUM(I48,K48,M48)=0,"",AVERAGE(I48,K48,M48))</f>
        <v/>
      </c>
      <c r="H48" s="17"/>
      <c r="I48" s="23">
        <v>0</v>
      </c>
      <c r="J48" s="23"/>
      <c r="K48" s="23">
        <v>0</v>
      </c>
      <c r="L48" s="23"/>
      <c r="M48" s="23">
        <v>0</v>
      </c>
      <c r="N48" s="17" t="str">
        <f>IF(F48="Y",IF(O48&gt;=$F$4,$E$4,$E$5),"Not tracked")</f>
        <v>Working</v>
      </c>
      <c r="O48" s="17">
        <f>MAX(I48,K48,M48)</f>
        <v>0</v>
      </c>
    </row>
    <row r="49" spans="1:15">
      <c r="B49" s="24" t="s">
        <v>71</v>
      </c>
      <c r="C49" s="24"/>
      <c r="D49" s="25"/>
      <c r="E49" s="13" t="str">
        <f>IF(E50&gt;0,E50,"")</f>
        <v/>
      </c>
      <c r="F49" s="26"/>
      <c r="G49" s="27"/>
      <c r="H49" s="24"/>
      <c r="I49" s="28"/>
      <c r="J49" s="28"/>
      <c r="K49" s="28"/>
      <c r="L49" s="28"/>
      <c r="M49" s="28"/>
      <c r="N49" s="12"/>
      <c r="O49" s="12"/>
    </row>
    <row r="50" spans="1:15" ht="31.5">
      <c r="B50" s="17"/>
      <c r="C50" s="17" t="s">
        <v>72</v>
      </c>
      <c r="D50" s="18" t="s">
        <v>73</v>
      </c>
      <c r="E50" s="19" t="str">
        <f>IF(F50="Y",G50,"")</f>
        <v/>
      </c>
      <c r="F50" s="20" t="s">
        <v>27</v>
      </c>
      <c r="G50" s="21" t="str">
        <f>IF(SUM(I50,K50,M50)=0,"",AVERAGE(I50,K50,M50))</f>
        <v/>
      </c>
      <c r="H50" s="17"/>
      <c r="I50" s="23">
        <v>0</v>
      </c>
      <c r="J50" s="23"/>
      <c r="K50" s="23">
        <v>0</v>
      </c>
      <c r="L50" s="23"/>
      <c r="M50" s="23">
        <v>0</v>
      </c>
      <c r="N50" s="17" t="str">
        <f>IF(F50="Y",IF(O50&gt;=$F$4,$E$4,$E$5),"Not tracked")</f>
        <v>Working</v>
      </c>
      <c r="O50" s="17">
        <f>MAX(I50,K50,M50)</f>
        <v>0</v>
      </c>
    </row>
    <row r="51" spans="1:15">
      <c r="B51" s="24" t="s">
        <v>74</v>
      </c>
      <c r="C51" s="24"/>
      <c r="D51" s="25"/>
      <c r="E51" s="13" t="str">
        <f>IF(E52&gt;0,E52,"")</f>
        <v/>
      </c>
      <c r="F51" s="26"/>
      <c r="G51" s="27"/>
      <c r="H51" s="24"/>
      <c r="I51" s="28"/>
      <c r="J51" s="28"/>
      <c r="K51" s="28"/>
      <c r="L51" s="28"/>
      <c r="M51" s="28"/>
      <c r="N51" s="12"/>
      <c r="O51" s="12"/>
    </row>
    <row r="52" spans="1:15" ht="47.25">
      <c r="B52" s="17"/>
      <c r="C52" s="17" t="s">
        <v>75</v>
      </c>
      <c r="D52" s="18" t="s">
        <v>76</v>
      </c>
      <c r="E52" s="19" t="str">
        <f>IF(F52="Y",G52,"")</f>
        <v/>
      </c>
      <c r="F52" s="20" t="s">
        <v>27</v>
      </c>
      <c r="G52" s="21" t="str">
        <f>IF(SUM(I52,K52,M52)=0,"",AVERAGE(I52,K52,M52))</f>
        <v/>
      </c>
      <c r="H52" s="17"/>
      <c r="I52" s="23">
        <v>0</v>
      </c>
      <c r="J52" s="23"/>
      <c r="K52" s="23">
        <v>0</v>
      </c>
      <c r="L52" s="23"/>
      <c r="M52" s="23">
        <v>0</v>
      </c>
      <c r="N52" s="17" t="str">
        <f>IF(F52="Y",IF(O52&gt;=$F$4,$E$4,$E$5),"Not tracked")</f>
        <v>Working</v>
      </c>
      <c r="O52" s="17">
        <f>MAX(I52,K52,M52)</f>
        <v>0</v>
      </c>
    </row>
    <row r="53" spans="1:15">
      <c r="B53" s="24" t="s">
        <v>77</v>
      </c>
      <c r="C53" s="24"/>
      <c r="D53" s="25"/>
      <c r="E53" s="13" t="str">
        <f>IF(E54&gt;0,E54,"")</f>
        <v/>
      </c>
      <c r="F53" s="26"/>
      <c r="G53" s="27"/>
      <c r="H53" s="24"/>
      <c r="I53" s="28"/>
      <c r="J53" s="28"/>
      <c r="K53" s="28"/>
      <c r="L53" s="28"/>
      <c r="M53" s="28"/>
      <c r="N53" s="12"/>
      <c r="O53" s="12"/>
    </row>
    <row r="54" spans="1:15" ht="31.5">
      <c r="B54" s="17"/>
      <c r="C54" s="17" t="s">
        <v>78</v>
      </c>
      <c r="D54" s="18" t="s">
        <v>79</v>
      </c>
      <c r="E54" s="19" t="str">
        <f>IF(F54="Y",G54,"")</f>
        <v/>
      </c>
      <c r="F54" s="20" t="s">
        <v>27</v>
      </c>
      <c r="G54" s="21" t="str">
        <f>IF(SUM(I54,K54,M54)=0,"",AVERAGE(I54,K54,M54))</f>
        <v/>
      </c>
      <c r="H54" s="17"/>
      <c r="I54" s="23">
        <v>0</v>
      </c>
      <c r="J54" s="23"/>
      <c r="K54" s="23">
        <v>0</v>
      </c>
      <c r="L54" s="23"/>
      <c r="M54" s="23">
        <v>0</v>
      </c>
      <c r="N54" s="17" t="str">
        <f>IF(F54="Y",IF(O54&gt;=$F$4,$E$4,$E$5),"Not tracked")</f>
        <v>Working</v>
      </c>
      <c r="O54" s="17">
        <f>MAX(I54,K54,M54)</f>
        <v>0</v>
      </c>
    </row>
    <row r="55" spans="1:15">
      <c r="B55" s="24" t="s">
        <v>80</v>
      </c>
      <c r="C55" s="24"/>
      <c r="D55" s="25"/>
      <c r="E55" s="13" t="str">
        <f>IF(E56&gt;0,E56,"")</f>
        <v/>
      </c>
      <c r="F55" s="26"/>
      <c r="G55" s="27"/>
      <c r="H55" s="24"/>
      <c r="I55" s="28"/>
      <c r="J55" s="28"/>
      <c r="K55" s="28"/>
      <c r="L55" s="28"/>
      <c r="M55" s="28"/>
      <c r="N55" s="12"/>
      <c r="O55" s="12"/>
    </row>
    <row r="56" spans="1:15" ht="47.25">
      <c r="B56" s="17"/>
      <c r="C56" s="17" t="s">
        <v>81</v>
      </c>
      <c r="D56" s="18" t="s">
        <v>82</v>
      </c>
      <c r="E56" s="19" t="str">
        <f>IF(F56="Y",G56,"")</f>
        <v/>
      </c>
      <c r="F56" s="20" t="s">
        <v>27</v>
      </c>
      <c r="G56" s="21" t="str">
        <f>IF(SUM(I56,K56,M56)=0,"",AVERAGE(I56,K56,M56))</f>
        <v/>
      </c>
      <c r="H56" s="17"/>
      <c r="I56" s="23">
        <v>0</v>
      </c>
      <c r="J56" s="23"/>
      <c r="K56" s="23">
        <v>0</v>
      </c>
      <c r="L56" s="23"/>
      <c r="M56" s="23">
        <v>0</v>
      </c>
      <c r="N56" s="17" t="str">
        <f>IF(F56="Y",IF(O56&gt;=$F$4,$E$4,$E$5),"Not tracked")</f>
        <v>Working</v>
      </c>
      <c r="O56" s="17">
        <f>MAX(I56,K56,M56)</f>
        <v>0</v>
      </c>
    </row>
    <row r="57" spans="1:15">
      <c r="B57" s="24" t="s">
        <v>83</v>
      </c>
      <c r="C57" s="24"/>
      <c r="D57" s="25"/>
      <c r="E57" s="13" t="str">
        <f>IF(E58&gt;0,E58,"")</f>
        <v/>
      </c>
      <c r="F57" s="26"/>
      <c r="G57" s="27"/>
      <c r="H57" s="24"/>
      <c r="I57" s="28"/>
      <c r="J57" s="28"/>
      <c r="K57" s="28"/>
      <c r="L57" s="28"/>
      <c r="M57" s="28"/>
      <c r="N57" s="12"/>
      <c r="O57" s="12"/>
    </row>
    <row r="58" spans="1:15" ht="31.5">
      <c r="B58" s="17"/>
      <c r="C58" s="17" t="s">
        <v>84</v>
      </c>
      <c r="D58" s="18" t="s">
        <v>85</v>
      </c>
      <c r="E58" s="19" t="str">
        <f>IF(F58="Y",G58,"")</f>
        <v/>
      </c>
      <c r="F58" s="20" t="s">
        <v>27</v>
      </c>
      <c r="G58" s="21" t="str">
        <f>IF(SUM(I58,K58,M58)=0,"",AVERAGE(I58,K58,M58))</f>
        <v/>
      </c>
      <c r="H58" s="17"/>
      <c r="I58" s="23">
        <v>0</v>
      </c>
      <c r="J58" s="23"/>
      <c r="K58" s="23">
        <v>0</v>
      </c>
      <c r="L58" s="23"/>
      <c r="M58" s="23">
        <v>0</v>
      </c>
      <c r="N58" s="17" t="str">
        <f>IF(F58="Y",IF(O58&gt;=$F$4,$E$4,$E$5),"Not tracked")</f>
        <v>Working</v>
      </c>
      <c r="O58" s="17">
        <f>MAX(I58,K58,M58)</f>
        <v>0</v>
      </c>
    </row>
    <row r="59" spans="1:15">
      <c r="A59" s="8" t="s">
        <v>10</v>
      </c>
      <c r="B59" s="8"/>
      <c r="C59" s="8"/>
      <c r="D59" s="33"/>
      <c r="E59" s="9" t="str">
        <f>IF(SUM(E60,E62,E64,E66,E68,E70,E72,E74,E76,E78)=0,"",AVERAGE(E60,E62,E64,E66,E68,E70,E72,E74,E76,E78))</f>
        <v/>
      </c>
      <c r="F59" s="31" t="s">
        <v>15</v>
      </c>
      <c r="G59" s="11" t="s">
        <v>16</v>
      </c>
      <c r="H59" s="8" t="s">
        <v>17</v>
      </c>
      <c r="I59" s="32" t="s">
        <v>18</v>
      </c>
      <c r="J59" s="32" t="s">
        <v>19</v>
      </c>
      <c r="K59" s="32" t="s">
        <v>20</v>
      </c>
      <c r="L59" s="32" t="s">
        <v>21</v>
      </c>
      <c r="M59" s="32" t="s">
        <v>22</v>
      </c>
      <c r="N59" s="10" t="s">
        <v>167</v>
      </c>
      <c r="O59" s="10" t="s">
        <v>168</v>
      </c>
    </row>
    <row r="60" spans="1:15">
      <c r="B60" s="12" t="s">
        <v>86</v>
      </c>
      <c r="C60" s="12"/>
      <c r="D60" s="34"/>
      <c r="E60" s="13" t="str">
        <f>IF(E61&gt;0,E61,"")</f>
        <v/>
      </c>
      <c r="F60" s="14"/>
      <c r="G60" s="15"/>
      <c r="H60" s="12"/>
      <c r="I60" s="16"/>
      <c r="J60" s="16"/>
      <c r="K60" s="16"/>
      <c r="L60" s="16"/>
      <c r="M60" s="16"/>
      <c r="N60" s="12"/>
      <c r="O60" s="12"/>
    </row>
    <row r="61" spans="1:15" ht="31.5">
      <c r="B61" s="17"/>
      <c r="C61" s="17" t="s">
        <v>25</v>
      </c>
      <c r="D61" s="18" t="s">
        <v>61</v>
      </c>
      <c r="E61" s="19" t="str">
        <f>IF(F61="Y",G61,"")</f>
        <v/>
      </c>
      <c r="F61" s="20" t="s">
        <v>27</v>
      </c>
      <c r="G61" s="21" t="str">
        <f>IF(SUM(I61,K61,M61)=0,"",AVERAGE(I61,K61,M61))</f>
        <v/>
      </c>
      <c r="H61" s="17"/>
      <c r="I61" s="23">
        <v>0</v>
      </c>
      <c r="J61" s="23"/>
      <c r="K61" s="23">
        <v>0</v>
      </c>
      <c r="L61" s="23"/>
      <c r="M61" s="23">
        <v>0</v>
      </c>
      <c r="N61" s="17" t="str">
        <f>IF(F61="Y",IF(O61&gt;=$F$4,$E$4,$E$5),"Not tracked")</f>
        <v>Working</v>
      </c>
      <c r="O61" s="17">
        <f>MAX(I61,K61,M61)</f>
        <v>0</v>
      </c>
    </row>
    <row r="62" spans="1:15">
      <c r="B62" s="24" t="s">
        <v>87</v>
      </c>
      <c r="C62" s="24"/>
      <c r="D62" s="25"/>
      <c r="E62" s="13" t="str">
        <f>IF(E63&gt;0,E63,"")</f>
        <v/>
      </c>
      <c r="F62" s="26"/>
      <c r="G62" s="27"/>
      <c r="H62" s="24"/>
      <c r="I62" s="28"/>
      <c r="J62" s="28"/>
      <c r="K62" s="28"/>
      <c r="L62" s="28"/>
      <c r="M62" s="28"/>
      <c r="N62" s="12"/>
      <c r="O62" s="12"/>
    </row>
    <row r="63" spans="1:15" ht="31.5">
      <c r="B63" s="17"/>
      <c r="C63" s="17" t="s">
        <v>36</v>
      </c>
      <c r="D63" s="18" t="s">
        <v>88</v>
      </c>
      <c r="E63" s="19" t="str">
        <f>IF(F63="Y",G63,"")</f>
        <v/>
      </c>
      <c r="F63" s="20" t="s">
        <v>27</v>
      </c>
      <c r="G63" s="21" t="str">
        <f>IF(SUM(I63,K63,M63)=0,"",AVERAGE(I63,K63,M63))</f>
        <v/>
      </c>
      <c r="H63" s="17"/>
      <c r="I63" s="23">
        <v>0</v>
      </c>
      <c r="J63" s="23"/>
      <c r="K63" s="23">
        <v>0</v>
      </c>
      <c r="L63" s="23"/>
      <c r="M63" s="23">
        <v>0</v>
      </c>
      <c r="N63" s="17" t="str">
        <f>IF(F63="Y",IF(O63&gt;=$F$4,$E$4,$E$5),"Not tracked")</f>
        <v>Working</v>
      </c>
      <c r="O63" s="17">
        <f>MAX(I63,K63,M63)</f>
        <v>0</v>
      </c>
    </row>
    <row r="64" spans="1:15">
      <c r="B64" s="24" t="s">
        <v>89</v>
      </c>
      <c r="C64" s="24"/>
      <c r="D64" s="25"/>
      <c r="E64" s="13" t="str">
        <f>IF(E65&gt;0,E65,"")</f>
        <v/>
      </c>
      <c r="F64" s="26"/>
      <c r="G64" s="27"/>
      <c r="H64" s="24"/>
      <c r="I64" s="28"/>
      <c r="J64" s="28"/>
      <c r="K64" s="28"/>
      <c r="L64" s="28"/>
      <c r="M64" s="28"/>
      <c r="N64" s="12"/>
      <c r="O64" s="12"/>
    </row>
    <row r="65" spans="1:15" ht="31.5">
      <c r="B65" s="17"/>
      <c r="C65" s="17" t="s">
        <v>48</v>
      </c>
      <c r="D65" s="18" t="s">
        <v>90</v>
      </c>
      <c r="E65" s="19" t="str">
        <f>IF(F65="Y",G65,"")</f>
        <v/>
      </c>
      <c r="F65" s="20" t="s">
        <v>27</v>
      </c>
      <c r="G65" s="21" t="str">
        <f>IF(SUM(I65,K65,M65)=0,"",AVERAGE(I65,K65,M65))</f>
        <v/>
      </c>
      <c r="H65" s="17"/>
      <c r="I65" s="23">
        <v>0</v>
      </c>
      <c r="J65" s="23"/>
      <c r="K65" s="23">
        <v>0</v>
      </c>
      <c r="L65" s="23"/>
      <c r="M65" s="23">
        <v>0</v>
      </c>
      <c r="N65" s="17" t="str">
        <f>IF(F65="Y",IF(O65&gt;=$F$4,$E$4,$E$5),"Not tracked")</f>
        <v>Working</v>
      </c>
      <c r="O65" s="17">
        <f>MAX(I65,K65,M65)</f>
        <v>0</v>
      </c>
    </row>
    <row r="66" spans="1:15">
      <c r="B66" s="24" t="s">
        <v>91</v>
      </c>
      <c r="C66" s="24"/>
      <c r="D66" s="25"/>
      <c r="E66" s="13" t="str">
        <f>IF(E67&gt;0,E67,"")</f>
        <v/>
      </c>
      <c r="F66" s="26"/>
      <c r="G66" s="27"/>
      <c r="H66" s="24"/>
      <c r="I66" s="28"/>
      <c r="J66" s="28"/>
      <c r="K66" s="28"/>
      <c r="L66" s="28"/>
      <c r="M66" s="28"/>
      <c r="N66" s="12"/>
      <c r="O66" s="12"/>
    </row>
    <row r="67" spans="1:15">
      <c r="B67" s="17"/>
      <c r="C67" s="17" t="s">
        <v>58</v>
      </c>
      <c r="D67" s="18" t="s">
        <v>92</v>
      </c>
      <c r="E67" s="19" t="str">
        <f>IF(F67="Y",G67,"")</f>
        <v/>
      </c>
      <c r="F67" s="20" t="s">
        <v>27</v>
      </c>
      <c r="G67" s="21" t="str">
        <f>IF(SUM(I67,K67,M67)=0,"",AVERAGE(I67,K67,M67))</f>
        <v/>
      </c>
      <c r="H67" s="17"/>
      <c r="I67" s="23">
        <v>0</v>
      </c>
      <c r="J67" s="23"/>
      <c r="K67" s="23">
        <v>0</v>
      </c>
      <c r="L67" s="23"/>
      <c r="M67" s="23">
        <v>0</v>
      </c>
      <c r="N67" s="17" t="str">
        <f>IF(F67="Y",IF(O67&gt;=$F$4,$E$4,$E$5),"Not tracked")</f>
        <v>Working</v>
      </c>
      <c r="O67" s="17">
        <f>MAX(I67,K67,M67)</f>
        <v>0</v>
      </c>
    </row>
    <row r="68" spans="1:15">
      <c r="B68" s="24" t="s">
        <v>93</v>
      </c>
      <c r="C68" s="24"/>
      <c r="D68" s="25"/>
      <c r="E68" s="13" t="str">
        <f>IF(E69&gt;0,E69,"")</f>
        <v/>
      </c>
      <c r="F68" s="26"/>
      <c r="G68" s="27"/>
      <c r="H68" s="24"/>
      <c r="I68" s="28"/>
      <c r="J68" s="28"/>
      <c r="K68" s="28"/>
      <c r="L68" s="28"/>
      <c r="M68" s="28"/>
      <c r="N68" s="12"/>
      <c r="O68" s="12"/>
    </row>
    <row r="69" spans="1:15">
      <c r="B69" s="17"/>
      <c r="C69" s="17" t="s">
        <v>69</v>
      </c>
      <c r="D69" s="18" t="s">
        <v>94</v>
      </c>
      <c r="E69" s="19" t="str">
        <f>IF(F69="Y",G69,"")</f>
        <v/>
      </c>
      <c r="F69" s="20" t="s">
        <v>27</v>
      </c>
      <c r="G69" s="21" t="str">
        <f>IF(SUM(I69,K69,M69)=0,"",AVERAGE(I69,K69,M69))</f>
        <v/>
      </c>
      <c r="H69" s="17"/>
      <c r="I69" s="23">
        <v>0</v>
      </c>
      <c r="J69" s="23"/>
      <c r="K69" s="23">
        <v>0</v>
      </c>
      <c r="L69" s="23"/>
      <c r="M69" s="23">
        <v>0</v>
      </c>
      <c r="N69" s="17" t="str">
        <f>IF(F69="Y",IF(O69&gt;=$F$4,$E$4,$E$5),"Not tracked")</f>
        <v>Working</v>
      </c>
      <c r="O69" s="17">
        <f>MAX(I69,K69,M69)</f>
        <v>0</v>
      </c>
    </row>
    <row r="70" spans="1:15">
      <c r="B70" s="24" t="s">
        <v>95</v>
      </c>
      <c r="C70" s="24"/>
      <c r="D70" s="25"/>
      <c r="E70" s="13" t="str">
        <f>IF(E71&gt;0,E71,"")</f>
        <v/>
      </c>
      <c r="F70" s="26"/>
      <c r="G70" s="27"/>
      <c r="H70" s="24"/>
      <c r="I70" s="28"/>
      <c r="J70" s="28"/>
      <c r="K70" s="28"/>
      <c r="L70" s="28"/>
      <c r="M70" s="28"/>
      <c r="N70" s="12"/>
      <c r="O70" s="12"/>
    </row>
    <row r="71" spans="1:15" ht="31.5">
      <c r="B71" s="17"/>
      <c r="C71" s="17" t="s">
        <v>72</v>
      </c>
      <c r="D71" s="18" t="s">
        <v>96</v>
      </c>
      <c r="E71" s="19" t="str">
        <f>IF(F71="Y",G71,"")</f>
        <v/>
      </c>
      <c r="F71" s="20" t="s">
        <v>27</v>
      </c>
      <c r="G71" s="21" t="str">
        <f>IF(SUM(I71,K71,M71)=0,"",AVERAGE(I71,K71,M71))</f>
        <v/>
      </c>
      <c r="H71" s="17"/>
      <c r="I71" s="23">
        <v>0</v>
      </c>
      <c r="J71" s="23"/>
      <c r="K71" s="23">
        <v>0</v>
      </c>
      <c r="L71" s="23"/>
      <c r="M71" s="23">
        <v>0</v>
      </c>
      <c r="N71" s="17" t="str">
        <f>IF(F71="Y",IF(O71&gt;=$F$4,$E$4,$E$5),"Not tracked")</f>
        <v>Working</v>
      </c>
      <c r="O71" s="17">
        <f>MAX(I71,K71,M71)</f>
        <v>0</v>
      </c>
    </row>
    <row r="72" spans="1:15">
      <c r="B72" s="24" t="s">
        <v>97</v>
      </c>
      <c r="C72" s="24"/>
      <c r="D72" s="25"/>
      <c r="E72" s="13" t="str">
        <f>IF(E73&gt;0,E73,"")</f>
        <v/>
      </c>
      <c r="F72" s="26"/>
      <c r="G72" s="27"/>
      <c r="H72" s="24"/>
      <c r="I72" s="28"/>
      <c r="J72" s="28"/>
      <c r="K72" s="28"/>
      <c r="L72" s="28"/>
      <c r="M72" s="28"/>
      <c r="N72" s="12"/>
      <c r="O72" s="12"/>
    </row>
    <row r="73" spans="1:15" ht="47.25">
      <c r="B73" s="17"/>
      <c r="C73" s="17" t="s">
        <v>75</v>
      </c>
      <c r="D73" s="18" t="s">
        <v>98</v>
      </c>
      <c r="E73" s="19" t="str">
        <f>IF(F73="Y",G73,"")</f>
        <v/>
      </c>
      <c r="F73" s="20" t="s">
        <v>27</v>
      </c>
      <c r="G73" s="21" t="str">
        <f>IF(SUM(I73,K73,M73)=0,"",AVERAGE(I73,K73,M73))</f>
        <v/>
      </c>
      <c r="H73" s="17"/>
      <c r="I73" s="23">
        <v>0</v>
      </c>
      <c r="J73" s="23"/>
      <c r="K73" s="23">
        <v>0</v>
      </c>
      <c r="L73" s="23"/>
      <c r="M73" s="23">
        <v>0</v>
      </c>
      <c r="N73" s="17" t="str">
        <f>IF(F73="Y",IF(O73&gt;=$F$4,$E$4,$E$5),"Not tracked")</f>
        <v>Working</v>
      </c>
      <c r="O73" s="17">
        <f>MAX(I73,K73,M73)</f>
        <v>0</v>
      </c>
    </row>
    <row r="74" spans="1:15">
      <c r="B74" s="24" t="s">
        <v>99</v>
      </c>
      <c r="C74" s="24"/>
      <c r="D74" s="25"/>
      <c r="E74" s="13" t="str">
        <f>IF(E75&gt;0,E75,"")</f>
        <v/>
      </c>
      <c r="F74" s="26"/>
      <c r="G74" s="27"/>
      <c r="H74" s="24"/>
      <c r="I74" s="28"/>
      <c r="J74" s="28"/>
      <c r="K74" s="28"/>
      <c r="L74" s="28"/>
      <c r="M74" s="28"/>
      <c r="N74" s="12"/>
      <c r="O74" s="12"/>
    </row>
    <row r="75" spans="1:15">
      <c r="B75" s="17"/>
      <c r="C75" s="17" t="s">
        <v>78</v>
      </c>
      <c r="D75" s="18" t="s">
        <v>100</v>
      </c>
      <c r="E75" s="19" t="str">
        <f>IF(F75="Y",G75,"")</f>
        <v/>
      </c>
      <c r="F75" s="20" t="s">
        <v>27</v>
      </c>
      <c r="G75" s="21" t="str">
        <f>IF(SUM(I75,K75,M75)=0,"",AVERAGE(I75,K75,M75))</f>
        <v/>
      </c>
      <c r="H75" s="17"/>
      <c r="I75" s="23">
        <v>0</v>
      </c>
      <c r="J75" s="23"/>
      <c r="K75" s="23">
        <v>0</v>
      </c>
      <c r="L75" s="23"/>
      <c r="M75" s="23">
        <v>0</v>
      </c>
      <c r="N75" s="17" t="str">
        <f>IF(F75="Y",IF(O75&gt;=$F$4,$E$4,$E$5),"Not tracked")</f>
        <v>Working</v>
      </c>
      <c r="O75" s="17">
        <f>MAX(I75,K75,M75)</f>
        <v>0</v>
      </c>
    </row>
    <row r="76" spans="1:15">
      <c r="B76" s="24" t="s">
        <v>101</v>
      </c>
      <c r="C76" s="24"/>
      <c r="D76" s="25"/>
      <c r="E76" s="13" t="str">
        <f>IF(E77&gt;0,E77,"")</f>
        <v/>
      </c>
      <c r="F76" s="26"/>
      <c r="G76" s="27"/>
      <c r="H76" s="24"/>
      <c r="I76" s="28"/>
      <c r="J76" s="28"/>
      <c r="K76" s="28"/>
      <c r="L76" s="28"/>
      <c r="M76" s="28"/>
      <c r="N76" s="12"/>
      <c r="O76" s="12"/>
    </row>
    <row r="77" spans="1:15" ht="31.5">
      <c r="B77" s="17"/>
      <c r="C77" s="17" t="s">
        <v>81</v>
      </c>
      <c r="D77" s="18" t="s">
        <v>102</v>
      </c>
      <c r="E77" s="19" t="str">
        <f>IF(F77="Y",G77,"")</f>
        <v/>
      </c>
      <c r="F77" s="20" t="s">
        <v>27</v>
      </c>
      <c r="G77" s="21" t="str">
        <f>IF(SUM(I77,K77,M77)=0,"",AVERAGE(I77,K77,M77))</f>
        <v/>
      </c>
      <c r="H77" s="17"/>
      <c r="I77" s="23">
        <v>0</v>
      </c>
      <c r="J77" s="23"/>
      <c r="K77" s="23">
        <v>0</v>
      </c>
      <c r="L77" s="23"/>
      <c r="M77" s="23">
        <v>0</v>
      </c>
      <c r="N77" s="17" t="str">
        <f>IF(F77="Y",IF(O77&gt;=$F$4,$E$4,$E$5),"Not tracked")</f>
        <v>Working</v>
      </c>
      <c r="O77" s="17">
        <f>MAX(I77,K77,M77)</f>
        <v>0</v>
      </c>
    </row>
    <row r="78" spans="1:15">
      <c r="B78" s="24" t="s">
        <v>103</v>
      </c>
      <c r="C78" s="24"/>
      <c r="D78" s="25"/>
      <c r="E78" s="13" t="str">
        <f>IF(E79&gt;0,E79,"")</f>
        <v/>
      </c>
      <c r="F78" s="26"/>
      <c r="G78" s="27"/>
      <c r="H78" s="24"/>
      <c r="I78" s="28"/>
      <c r="J78" s="28"/>
      <c r="K78" s="28"/>
      <c r="L78" s="28"/>
      <c r="M78" s="28"/>
      <c r="N78" s="12"/>
      <c r="O78" s="12"/>
    </row>
    <row r="79" spans="1:15" ht="31.5">
      <c r="B79" s="17"/>
      <c r="C79" s="17" t="s">
        <v>84</v>
      </c>
      <c r="D79" s="18" t="s">
        <v>85</v>
      </c>
      <c r="E79" s="19" t="str">
        <f>IF(F79="Y",G79,"")</f>
        <v/>
      </c>
      <c r="F79" s="20" t="s">
        <v>27</v>
      </c>
      <c r="G79" s="21" t="str">
        <f>IF(SUM(I79,K79,M79)=0,"",AVERAGE(I79,K79,M79))</f>
        <v/>
      </c>
      <c r="H79" s="17"/>
      <c r="I79" s="23">
        <v>0</v>
      </c>
      <c r="J79" s="23"/>
      <c r="K79" s="23">
        <v>0</v>
      </c>
      <c r="L79" s="23"/>
      <c r="M79" s="23">
        <v>0</v>
      </c>
      <c r="N79" s="17" t="str">
        <f>IF(F79="Y",IF(O79&gt;=$F$4,$E$4,$E$5),"Not tracked")</f>
        <v>Working</v>
      </c>
      <c r="O79" s="17">
        <f>MAX(I79,K79,M79)</f>
        <v>0</v>
      </c>
    </row>
    <row r="80" spans="1:15">
      <c r="A80" s="8" t="s">
        <v>11</v>
      </c>
      <c r="B80" s="8"/>
      <c r="C80" s="8"/>
      <c r="D80" s="8"/>
      <c r="E80" s="9" t="str">
        <f>IF(SUM(E81,E84,E86,E88,E90,E92)=0,"",AVERAGE(E81,E84,E86,E88,E90,E92))</f>
        <v/>
      </c>
      <c r="F80" s="31" t="s">
        <v>15</v>
      </c>
      <c r="G80" s="11" t="s">
        <v>16</v>
      </c>
      <c r="H80" s="8" t="s">
        <v>17</v>
      </c>
      <c r="I80" s="32" t="s">
        <v>18</v>
      </c>
      <c r="J80" s="32" t="s">
        <v>19</v>
      </c>
      <c r="K80" s="32" t="s">
        <v>20</v>
      </c>
      <c r="L80" s="32" t="s">
        <v>21</v>
      </c>
      <c r="M80" s="32" t="s">
        <v>22</v>
      </c>
      <c r="N80" s="10" t="s">
        <v>167</v>
      </c>
      <c r="O80" s="10" t="s">
        <v>168</v>
      </c>
    </row>
    <row r="81" spans="1:15" ht="47.25">
      <c r="B81" s="24" t="s">
        <v>104</v>
      </c>
      <c r="C81" s="24"/>
      <c r="D81" s="25" t="s">
        <v>105</v>
      </c>
      <c r="E81" s="13" t="str">
        <f>IF(SUM(E82:E83)=0,"",AVERAGE(E82:E83))</f>
        <v/>
      </c>
      <c r="F81" s="26"/>
      <c r="G81" s="27"/>
      <c r="H81" s="24"/>
      <c r="I81" s="28"/>
      <c r="J81" s="28"/>
      <c r="K81" s="28"/>
      <c r="L81" s="28"/>
      <c r="M81" s="28"/>
      <c r="N81" s="12"/>
      <c r="O81" s="12"/>
    </row>
    <row r="82" spans="1:15" ht="31.5">
      <c r="B82" s="17"/>
      <c r="C82" s="17" t="s">
        <v>25</v>
      </c>
      <c r="D82" s="18" t="s">
        <v>106</v>
      </c>
      <c r="E82" s="19" t="str">
        <f>IF(F82="Y",G82,"")</f>
        <v/>
      </c>
      <c r="F82" s="20" t="s">
        <v>27</v>
      </c>
      <c r="G82" s="21" t="str">
        <f>IF(SUM(I82,K82,M82)=0,"",AVERAGE(I82,K82,M82))</f>
        <v/>
      </c>
      <c r="H82" s="17"/>
      <c r="I82" s="23">
        <v>0</v>
      </c>
      <c r="J82" s="23"/>
      <c r="K82" s="23">
        <v>0</v>
      </c>
      <c r="L82" s="23"/>
      <c r="M82" s="23">
        <v>0</v>
      </c>
      <c r="N82" s="17" t="str">
        <f>IF(F82="Y",IF(O82&gt;=$F$4,$E$4,$E$5),"Not tracked")</f>
        <v>Working</v>
      </c>
      <c r="O82" s="17">
        <f>MAX(I82,K82,M82)</f>
        <v>0</v>
      </c>
    </row>
    <row r="83" spans="1:15">
      <c r="B83" s="17"/>
      <c r="C83" s="17" t="s">
        <v>28</v>
      </c>
      <c r="D83" s="18" t="s">
        <v>107</v>
      </c>
      <c r="E83" s="19" t="str">
        <f>IF(F83="Y",G83,"")</f>
        <v/>
      </c>
      <c r="F83" s="20" t="s">
        <v>27</v>
      </c>
      <c r="G83" s="21" t="str">
        <f>IF(SUM(I83,K83,M83)=0,"",AVERAGE(I83,K83,M83))</f>
        <v/>
      </c>
      <c r="H83" s="17"/>
      <c r="I83" s="23">
        <v>0</v>
      </c>
      <c r="J83" s="23"/>
      <c r="K83" s="23">
        <v>0</v>
      </c>
      <c r="L83" s="23"/>
      <c r="M83" s="23">
        <v>0</v>
      </c>
      <c r="N83" s="17" t="str">
        <f>IF(F83="Y",IF(O83&gt;=$F$4,$E$4,$E$5),"Not tracked")</f>
        <v>Working</v>
      </c>
      <c r="O83" s="17">
        <f>MAX(I83,K83,M83)</f>
        <v>0</v>
      </c>
    </row>
    <row r="84" spans="1:15">
      <c r="B84" s="24" t="s">
        <v>108</v>
      </c>
      <c r="C84" s="24"/>
      <c r="D84" s="25"/>
      <c r="E84" s="13" t="str">
        <f>IF(E85&gt;0,E85,"")</f>
        <v/>
      </c>
      <c r="F84" s="26"/>
      <c r="G84" s="27"/>
      <c r="H84" s="24"/>
      <c r="I84" s="28"/>
      <c r="J84" s="28"/>
      <c r="K84" s="28"/>
      <c r="L84" s="28"/>
      <c r="M84" s="28"/>
      <c r="N84" s="12"/>
      <c r="O84" s="12"/>
    </row>
    <row r="85" spans="1:15" ht="47.25">
      <c r="B85" s="17"/>
      <c r="C85" s="17" t="s">
        <v>36</v>
      </c>
      <c r="D85" s="18" t="s">
        <v>109</v>
      </c>
      <c r="E85" s="19" t="str">
        <f>IF(F85="Y",G85,"")</f>
        <v/>
      </c>
      <c r="F85" s="20" t="s">
        <v>27</v>
      </c>
      <c r="G85" s="21" t="str">
        <f>IF(SUM(I85,K85,M85)=0,"",AVERAGE(I85,K85,M85))</f>
        <v/>
      </c>
      <c r="H85" s="17"/>
      <c r="I85" s="23">
        <v>0</v>
      </c>
      <c r="J85" s="23"/>
      <c r="K85" s="23">
        <v>0</v>
      </c>
      <c r="L85" s="23"/>
      <c r="M85" s="23">
        <v>0</v>
      </c>
      <c r="N85" s="17" t="str">
        <f>IF(F85="Y",IF(O85&gt;=$F$4,$E$4,$E$5),"Not tracked")</f>
        <v>Working</v>
      </c>
      <c r="O85" s="17">
        <f>MAX(I85,K85,M85)</f>
        <v>0</v>
      </c>
    </row>
    <row r="86" spans="1:15">
      <c r="B86" s="24" t="s">
        <v>110</v>
      </c>
      <c r="C86" s="24"/>
      <c r="D86" s="25"/>
      <c r="E86" s="13" t="str">
        <f>IF(E87&gt;0,E87,"")</f>
        <v/>
      </c>
      <c r="F86" s="26"/>
      <c r="G86" s="27"/>
      <c r="H86" s="24"/>
      <c r="I86" s="28"/>
      <c r="J86" s="28"/>
      <c r="K86" s="28"/>
      <c r="L86" s="28"/>
      <c r="M86" s="28"/>
      <c r="N86" s="12"/>
      <c r="O86" s="12"/>
    </row>
    <row r="87" spans="1:15" ht="31.5">
      <c r="B87" s="17"/>
      <c r="C87" s="17" t="s">
        <v>48</v>
      </c>
      <c r="D87" s="18" t="s">
        <v>111</v>
      </c>
      <c r="E87" s="19" t="str">
        <f>IF(F87="Y",G87,"")</f>
        <v/>
      </c>
      <c r="F87" s="20" t="s">
        <v>27</v>
      </c>
      <c r="G87" s="21" t="str">
        <f>IF(SUM(I87,K87,M87)=0,"",AVERAGE(I87,K87,M87))</f>
        <v/>
      </c>
      <c r="H87" s="17"/>
      <c r="I87" s="23">
        <v>0</v>
      </c>
      <c r="J87" s="23"/>
      <c r="K87" s="23">
        <v>0</v>
      </c>
      <c r="L87" s="23"/>
      <c r="M87" s="23">
        <v>0</v>
      </c>
      <c r="N87" s="17" t="str">
        <f>IF(F87="Y",IF(O87&gt;=$F$4,$E$4,$E$5),"Not tracked")</f>
        <v>Working</v>
      </c>
      <c r="O87" s="17">
        <f>MAX(I87,K87,M87)</f>
        <v>0</v>
      </c>
    </row>
    <row r="88" spans="1:15">
      <c r="B88" s="24" t="s">
        <v>112</v>
      </c>
      <c r="C88" s="24"/>
      <c r="D88" s="25"/>
      <c r="E88" s="13" t="str">
        <f>IF(E89&gt;0,E89,"")</f>
        <v/>
      </c>
      <c r="F88" s="26"/>
      <c r="G88" s="27"/>
      <c r="H88" s="24"/>
      <c r="I88" s="28"/>
      <c r="J88" s="28"/>
      <c r="K88" s="28"/>
      <c r="L88" s="28"/>
      <c r="M88" s="28"/>
      <c r="N88" s="12"/>
      <c r="O88" s="12"/>
    </row>
    <row r="89" spans="1:15" ht="31.5">
      <c r="B89" s="17"/>
      <c r="C89" s="17" t="s">
        <v>58</v>
      </c>
      <c r="D89" s="18" t="s">
        <v>113</v>
      </c>
      <c r="E89" s="19" t="str">
        <f>IF(F89="Y",G89,"")</f>
        <v/>
      </c>
      <c r="F89" s="20" t="s">
        <v>27</v>
      </c>
      <c r="G89" s="21" t="str">
        <f>IF(SUM(I89,K89,M89)=0,"",AVERAGE(I89,K89,M89))</f>
        <v/>
      </c>
      <c r="H89" s="17"/>
      <c r="I89" s="23">
        <v>0</v>
      </c>
      <c r="J89" s="23"/>
      <c r="K89" s="23">
        <v>0</v>
      </c>
      <c r="L89" s="23"/>
      <c r="M89" s="23">
        <v>0</v>
      </c>
      <c r="N89" s="17" t="str">
        <f>IF(F89="Y",IF(O89&gt;=$F$4,$E$4,$E$5),"Not tracked")</f>
        <v>Working</v>
      </c>
      <c r="O89" s="17">
        <f>MAX(I89,K89,M89)</f>
        <v>0</v>
      </c>
    </row>
    <row r="90" spans="1:15">
      <c r="B90" s="24" t="s">
        <v>114</v>
      </c>
      <c r="C90" s="24"/>
      <c r="D90" s="25"/>
      <c r="E90" s="13" t="str">
        <f>IF(E91&gt;0,E91,"")</f>
        <v/>
      </c>
      <c r="F90" s="26"/>
      <c r="G90" s="27"/>
      <c r="H90" s="24"/>
      <c r="I90" s="28"/>
      <c r="J90" s="28"/>
      <c r="K90" s="28"/>
      <c r="L90" s="28"/>
      <c r="M90" s="28"/>
      <c r="N90" s="12"/>
      <c r="O90" s="12"/>
    </row>
    <row r="91" spans="1:15" ht="31.5">
      <c r="B91" s="17"/>
      <c r="C91" s="17" t="s">
        <v>69</v>
      </c>
      <c r="D91" s="18" t="s">
        <v>115</v>
      </c>
      <c r="E91" s="19" t="str">
        <f>IF(F91="Y",G91,"")</f>
        <v/>
      </c>
      <c r="F91" s="20" t="s">
        <v>27</v>
      </c>
      <c r="G91" s="21" t="str">
        <f>IF(SUM(I91,K91,M91)=0,"",AVERAGE(I91,K91,M91))</f>
        <v/>
      </c>
      <c r="H91" s="17"/>
      <c r="I91" s="23">
        <v>0</v>
      </c>
      <c r="J91" s="23"/>
      <c r="K91" s="23">
        <v>0</v>
      </c>
      <c r="L91" s="23"/>
      <c r="M91" s="23">
        <v>0</v>
      </c>
      <c r="N91" s="17" t="str">
        <f>IF(F91="Y",IF(O91&gt;=$F$4,$E$4,$E$5),"Not tracked")</f>
        <v>Working</v>
      </c>
      <c r="O91" s="17">
        <f>MAX(I91,K91,M91)</f>
        <v>0</v>
      </c>
    </row>
    <row r="92" spans="1:15">
      <c r="B92" s="24" t="s">
        <v>116</v>
      </c>
      <c r="C92" s="24"/>
      <c r="D92" s="25"/>
      <c r="E92" s="13" t="str">
        <f>IF(E93&gt;0,E93,"")</f>
        <v/>
      </c>
      <c r="F92" s="26"/>
      <c r="G92" s="27"/>
      <c r="H92" s="24"/>
      <c r="I92" s="28"/>
      <c r="J92" s="28"/>
      <c r="K92" s="28"/>
      <c r="L92" s="28"/>
      <c r="M92" s="28"/>
      <c r="N92" s="12"/>
      <c r="O92" s="12"/>
    </row>
    <row r="93" spans="1:15">
      <c r="B93" s="17"/>
      <c r="C93" s="17" t="s">
        <v>72</v>
      </c>
      <c r="D93" s="18" t="s">
        <v>117</v>
      </c>
      <c r="E93" s="19" t="str">
        <f>IF(F93="Y",G93,"")</f>
        <v/>
      </c>
      <c r="F93" s="20" t="s">
        <v>27</v>
      </c>
      <c r="G93" s="21" t="str">
        <f>IF(SUM(I93,K93,M93)=0,"",AVERAGE(I93,K93,M93))</f>
        <v/>
      </c>
      <c r="H93" s="17"/>
      <c r="I93" s="23">
        <v>0</v>
      </c>
      <c r="J93" s="23"/>
      <c r="K93" s="23">
        <v>0</v>
      </c>
      <c r="L93" s="23"/>
      <c r="M93" s="23">
        <v>0</v>
      </c>
      <c r="N93" s="17" t="str">
        <f>IF(F93="Y",IF(O93&gt;=$F$4,$E$4,$E$5),"Not tracked")</f>
        <v>Working</v>
      </c>
      <c r="O93" s="17">
        <f>MAX(I93,K93,M93)</f>
        <v>0</v>
      </c>
    </row>
    <row r="94" spans="1:15">
      <c r="A94" s="8" t="s">
        <v>12</v>
      </c>
      <c r="B94" s="30"/>
      <c r="C94" s="30"/>
      <c r="D94" s="35"/>
      <c r="E94" s="9" t="str">
        <f>IF(SUM(E95,E102,E107,E110,E115)=0,"",AVERAGE(E95,E102,E107,E110,E115))</f>
        <v/>
      </c>
      <c r="F94" s="31" t="s">
        <v>15</v>
      </c>
      <c r="G94" s="11" t="s">
        <v>16</v>
      </c>
      <c r="H94" s="8" t="s">
        <v>17</v>
      </c>
      <c r="I94" s="32" t="s">
        <v>18</v>
      </c>
      <c r="J94" s="32" t="s">
        <v>19</v>
      </c>
      <c r="K94" s="32" t="s">
        <v>20</v>
      </c>
      <c r="L94" s="32" t="s">
        <v>21</v>
      </c>
      <c r="M94" s="32" t="s">
        <v>22</v>
      </c>
      <c r="N94" s="10" t="s">
        <v>167</v>
      </c>
      <c r="O94" s="10" t="s">
        <v>168</v>
      </c>
    </row>
    <row r="95" spans="1:15" ht="31.5">
      <c r="B95" s="24" t="s">
        <v>118</v>
      </c>
      <c r="C95" s="24"/>
      <c r="D95" s="25" t="s">
        <v>119</v>
      </c>
      <c r="E95" s="13" t="str">
        <f>IF(SUM(E96:E101)=0,"",AVERAGE(E96:E101))</f>
        <v/>
      </c>
      <c r="F95" s="26"/>
      <c r="G95" s="27"/>
      <c r="H95" s="24"/>
      <c r="I95" s="28"/>
      <c r="J95" s="28"/>
      <c r="K95" s="28"/>
      <c r="L95" s="28"/>
      <c r="M95" s="28"/>
      <c r="N95" s="12"/>
      <c r="O95" s="12"/>
    </row>
    <row r="96" spans="1:15">
      <c r="B96" s="17"/>
      <c r="C96" s="17" t="s">
        <v>25</v>
      </c>
      <c r="D96" s="18" t="s">
        <v>120</v>
      </c>
      <c r="E96" s="19" t="str">
        <f t="shared" ref="E96:E101" si="6">IF(F96="Y",G96,"")</f>
        <v/>
      </c>
      <c r="F96" s="20" t="s">
        <v>27</v>
      </c>
      <c r="G96" s="21" t="str">
        <f t="shared" ref="G96:G101" si="7">IF(SUM(I96,K96,M96)=0,"",AVERAGE(I96,K96,M96))</f>
        <v/>
      </c>
      <c r="H96" s="17"/>
      <c r="I96" s="23">
        <v>0</v>
      </c>
      <c r="J96" s="23"/>
      <c r="K96" s="23">
        <v>0</v>
      </c>
      <c r="L96" s="23"/>
      <c r="M96" s="23">
        <v>0</v>
      </c>
      <c r="N96" s="17" t="str">
        <f>IF(F96="Y",IF(O96&gt;=$F$4,$E$4,$E$5),"Not tracked")</f>
        <v>Working</v>
      </c>
      <c r="O96" s="17">
        <f>MAX(I96,K96,M96)</f>
        <v>0</v>
      </c>
    </row>
    <row r="97" spans="2:15">
      <c r="B97" s="17"/>
      <c r="C97" s="17" t="s">
        <v>28</v>
      </c>
      <c r="D97" s="18" t="s">
        <v>121</v>
      </c>
      <c r="E97" s="19" t="str">
        <f t="shared" si="6"/>
        <v/>
      </c>
      <c r="F97" s="20" t="s">
        <v>27</v>
      </c>
      <c r="G97" s="21" t="str">
        <f t="shared" si="7"/>
        <v/>
      </c>
      <c r="H97" s="17"/>
      <c r="I97" s="23">
        <v>0</v>
      </c>
      <c r="J97" s="23"/>
      <c r="K97" s="23">
        <v>0</v>
      </c>
      <c r="L97" s="23"/>
      <c r="M97" s="23">
        <v>0</v>
      </c>
      <c r="N97" s="17" t="str">
        <f t="shared" ref="N97:N101" si="8">IF(F97="Y",IF(O97&gt;=$F$4,$E$4,$E$5),"Not tracked")</f>
        <v>Working</v>
      </c>
      <c r="O97" s="17">
        <f t="shared" ref="O97:O101" si="9">MAX(I97,K97,M97)</f>
        <v>0</v>
      </c>
    </row>
    <row r="98" spans="2:15" ht="31.5">
      <c r="B98" s="17"/>
      <c r="C98" s="17" t="s">
        <v>30</v>
      </c>
      <c r="D98" s="18" t="s">
        <v>122</v>
      </c>
      <c r="E98" s="19" t="str">
        <f t="shared" si="6"/>
        <v/>
      </c>
      <c r="F98" s="20" t="s">
        <v>27</v>
      </c>
      <c r="G98" s="21" t="str">
        <f t="shared" si="7"/>
        <v/>
      </c>
      <c r="H98" s="17"/>
      <c r="I98" s="23">
        <v>0</v>
      </c>
      <c r="J98" s="23"/>
      <c r="K98" s="23">
        <v>0</v>
      </c>
      <c r="L98" s="23"/>
      <c r="M98" s="23">
        <v>0</v>
      </c>
      <c r="N98" s="17" t="str">
        <f t="shared" si="8"/>
        <v>Working</v>
      </c>
      <c r="O98" s="17">
        <f t="shared" si="9"/>
        <v>0</v>
      </c>
    </row>
    <row r="99" spans="2:15" ht="31.5">
      <c r="B99" s="17"/>
      <c r="C99" s="17" t="s">
        <v>32</v>
      </c>
      <c r="D99" s="18" t="s">
        <v>123</v>
      </c>
      <c r="E99" s="19" t="str">
        <f t="shared" si="6"/>
        <v/>
      </c>
      <c r="F99" s="20" t="s">
        <v>27</v>
      </c>
      <c r="G99" s="21" t="str">
        <f t="shared" si="7"/>
        <v/>
      </c>
      <c r="H99" s="17"/>
      <c r="I99" s="23">
        <v>0</v>
      </c>
      <c r="J99" s="23"/>
      <c r="K99" s="23">
        <v>0</v>
      </c>
      <c r="L99" s="23"/>
      <c r="M99" s="23">
        <v>0</v>
      </c>
      <c r="N99" s="17" t="str">
        <f t="shared" si="8"/>
        <v>Working</v>
      </c>
      <c r="O99" s="17">
        <f t="shared" si="9"/>
        <v>0</v>
      </c>
    </row>
    <row r="100" spans="2:15" ht="31.5">
      <c r="B100" s="17"/>
      <c r="C100" s="17" t="s">
        <v>124</v>
      </c>
      <c r="D100" s="18" t="s">
        <v>125</v>
      </c>
      <c r="E100" s="19" t="str">
        <f t="shared" si="6"/>
        <v/>
      </c>
      <c r="F100" s="20" t="s">
        <v>27</v>
      </c>
      <c r="G100" s="21" t="str">
        <f t="shared" si="7"/>
        <v/>
      </c>
      <c r="H100" s="17"/>
      <c r="I100" s="23">
        <v>0</v>
      </c>
      <c r="J100" s="23"/>
      <c r="K100" s="23">
        <v>0</v>
      </c>
      <c r="L100" s="23"/>
      <c r="M100" s="23">
        <v>0</v>
      </c>
      <c r="N100" s="17" t="str">
        <f t="shared" si="8"/>
        <v>Working</v>
      </c>
      <c r="O100" s="17">
        <f t="shared" si="9"/>
        <v>0</v>
      </c>
    </row>
    <row r="101" spans="2:15">
      <c r="B101" s="17"/>
      <c r="C101" s="17" t="s">
        <v>126</v>
      </c>
      <c r="D101" s="18" t="s">
        <v>127</v>
      </c>
      <c r="E101" s="19" t="str">
        <f t="shared" si="6"/>
        <v/>
      </c>
      <c r="F101" s="20" t="s">
        <v>27</v>
      </c>
      <c r="G101" s="21" t="str">
        <f t="shared" si="7"/>
        <v/>
      </c>
      <c r="H101" s="17"/>
      <c r="I101" s="23">
        <v>0</v>
      </c>
      <c r="J101" s="23"/>
      <c r="K101" s="23">
        <v>0</v>
      </c>
      <c r="L101" s="23"/>
      <c r="M101" s="23">
        <v>0</v>
      </c>
      <c r="N101" s="17" t="str">
        <f t="shared" si="8"/>
        <v>Working</v>
      </c>
      <c r="O101" s="17">
        <f t="shared" si="9"/>
        <v>0</v>
      </c>
    </row>
    <row r="102" spans="2:15" ht="31.5">
      <c r="B102" s="24" t="s">
        <v>128</v>
      </c>
      <c r="C102" s="24"/>
      <c r="D102" s="25" t="s">
        <v>129</v>
      </c>
      <c r="E102" s="13" t="str">
        <f>IF(SUM(E103:E106)=0,"",AVERAGE(E103:E106))</f>
        <v/>
      </c>
      <c r="F102" s="26"/>
      <c r="G102" s="27"/>
      <c r="H102" s="24"/>
      <c r="I102" s="28"/>
      <c r="J102" s="28"/>
      <c r="K102" s="28"/>
      <c r="L102" s="28"/>
      <c r="M102" s="28"/>
      <c r="N102" s="12"/>
      <c r="O102" s="12"/>
    </row>
    <row r="103" spans="2:15">
      <c r="B103" s="17"/>
      <c r="C103" s="17" t="s">
        <v>36</v>
      </c>
      <c r="D103" s="17" t="s">
        <v>130</v>
      </c>
      <c r="E103" s="19" t="str">
        <f>IF(F103="Y",G103,"")</f>
        <v/>
      </c>
      <c r="F103" s="20" t="s">
        <v>27</v>
      </c>
      <c r="G103" s="21" t="str">
        <f>IF(SUM(I103,K103,M103)=0,"",AVERAGE(I103,K103,M103))</f>
        <v/>
      </c>
      <c r="H103" s="17"/>
      <c r="I103" s="23">
        <v>0</v>
      </c>
      <c r="J103" s="23"/>
      <c r="K103" s="23">
        <v>0</v>
      </c>
      <c r="L103" s="23"/>
      <c r="M103" s="23">
        <v>0</v>
      </c>
      <c r="N103" s="17" t="str">
        <f>IF(F103="Y",IF(O103&gt;=$F$4,$E$4,$E$5),"Not tracked")</f>
        <v>Working</v>
      </c>
      <c r="O103" s="17">
        <f>MAX(I103,K103,M103)</f>
        <v>0</v>
      </c>
    </row>
    <row r="104" spans="2:15">
      <c r="B104" s="17"/>
      <c r="C104" s="17" t="s">
        <v>38</v>
      </c>
      <c r="D104" s="17" t="s">
        <v>131</v>
      </c>
      <c r="E104" s="19" t="str">
        <f>IF(F104="Y",G104,"")</f>
        <v/>
      </c>
      <c r="F104" s="20" t="s">
        <v>27</v>
      </c>
      <c r="G104" s="21" t="str">
        <f>IF(SUM(I104,K104,M104)=0,"",AVERAGE(I104,K104,M104))</f>
        <v/>
      </c>
      <c r="H104" s="17"/>
      <c r="I104" s="23">
        <v>0</v>
      </c>
      <c r="J104" s="23"/>
      <c r="K104" s="23">
        <v>0</v>
      </c>
      <c r="L104" s="23"/>
      <c r="M104" s="23">
        <v>0</v>
      </c>
      <c r="N104" s="17" t="str">
        <f t="shared" ref="N104:N106" si="10">IF(F104="Y",IF(O104&gt;=$F$4,$E$4,$E$5),"Not tracked")</f>
        <v>Working</v>
      </c>
      <c r="O104" s="17">
        <f t="shared" ref="O104:O106" si="11">MAX(I104,K104,M104)</f>
        <v>0</v>
      </c>
    </row>
    <row r="105" spans="2:15" ht="31.5">
      <c r="B105" s="17"/>
      <c r="C105" s="17" t="s">
        <v>40</v>
      </c>
      <c r="D105" s="18" t="s">
        <v>132</v>
      </c>
      <c r="E105" s="19" t="str">
        <f>IF(F105="Y",G105,"")</f>
        <v/>
      </c>
      <c r="F105" s="20" t="s">
        <v>27</v>
      </c>
      <c r="G105" s="21" t="str">
        <f>IF(SUM(I105,K105,M105)=0,"",AVERAGE(I105,K105,M105))</f>
        <v/>
      </c>
      <c r="H105" s="17"/>
      <c r="I105" s="23">
        <v>0</v>
      </c>
      <c r="J105" s="23"/>
      <c r="K105" s="23">
        <v>0</v>
      </c>
      <c r="L105" s="23"/>
      <c r="M105" s="23">
        <v>0</v>
      </c>
      <c r="N105" s="17" t="str">
        <f t="shared" si="10"/>
        <v>Working</v>
      </c>
      <c r="O105" s="17">
        <f t="shared" si="11"/>
        <v>0</v>
      </c>
    </row>
    <row r="106" spans="2:15" ht="31.5">
      <c r="B106" s="17"/>
      <c r="C106" s="17" t="s">
        <v>42</v>
      </c>
      <c r="D106" s="18" t="s">
        <v>133</v>
      </c>
      <c r="E106" s="19" t="str">
        <f>IF(F106="Y",G106,"")</f>
        <v/>
      </c>
      <c r="F106" s="20" t="s">
        <v>27</v>
      </c>
      <c r="G106" s="21" t="str">
        <f>IF(SUM(I106,K106,M106)=0,"",AVERAGE(I106,K106,M106))</f>
        <v/>
      </c>
      <c r="H106" s="17"/>
      <c r="I106" s="23">
        <v>0</v>
      </c>
      <c r="J106" s="23"/>
      <c r="K106" s="23">
        <v>0</v>
      </c>
      <c r="L106" s="23"/>
      <c r="M106" s="23">
        <v>0</v>
      </c>
      <c r="N106" s="17" t="str">
        <f t="shared" si="10"/>
        <v>Working</v>
      </c>
      <c r="O106" s="17">
        <f t="shared" si="11"/>
        <v>0</v>
      </c>
    </row>
    <row r="107" spans="2:15" ht="31.5">
      <c r="B107" s="24" t="s">
        <v>134</v>
      </c>
      <c r="C107" s="24"/>
      <c r="D107" s="25" t="s">
        <v>135</v>
      </c>
      <c r="E107" s="13" t="str">
        <f>IF(SUM(E108:E109)=0,"",AVERAGE(E108:E109))</f>
        <v/>
      </c>
      <c r="F107" s="26"/>
      <c r="G107" s="27"/>
      <c r="H107" s="24"/>
      <c r="I107" s="28"/>
      <c r="J107" s="28"/>
      <c r="K107" s="28"/>
      <c r="L107" s="28"/>
      <c r="M107" s="28"/>
      <c r="N107" s="12"/>
      <c r="O107" s="12"/>
    </row>
    <row r="108" spans="2:15" ht="31.5">
      <c r="B108" s="17"/>
      <c r="C108" s="17" t="s">
        <v>58</v>
      </c>
      <c r="D108" s="18" t="s">
        <v>136</v>
      </c>
      <c r="E108" s="19" t="str">
        <f>IF(F108="Y",G108,"")</f>
        <v/>
      </c>
      <c r="F108" s="20" t="s">
        <v>27</v>
      </c>
      <c r="G108" s="21" t="str">
        <f>IF(SUM(I108,K108,M108)=0,"",AVERAGE(I108,K108,M108))</f>
        <v/>
      </c>
      <c r="H108" s="17"/>
      <c r="I108" s="23">
        <v>0</v>
      </c>
      <c r="J108" s="23"/>
      <c r="K108" s="23">
        <v>0</v>
      </c>
      <c r="L108" s="23"/>
      <c r="M108" s="23">
        <v>0</v>
      </c>
      <c r="N108" s="17" t="str">
        <f>IF(F108="Y",IF(O108&gt;=$F$4,$E$4,$E$5),"Not tracked")</f>
        <v>Working</v>
      </c>
      <c r="O108" s="17">
        <f>MAX(I108,K108,M108)</f>
        <v>0</v>
      </c>
    </row>
    <row r="109" spans="2:15" ht="31.5">
      <c r="B109" s="17"/>
      <c r="C109" s="17" t="s">
        <v>137</v>
      </c>
      <c r="D109" s="18" t="s">
        <v>138</v>
      </c>
      <c r="E109" s="19" t="str">
        <f>IF(F109="Y",G109,"")</f>
        <v/>
      </c>
      <c r="F109" s="20" t="s">
        <v>27</v>
      </c>
      <c r="G109" s="21" t="str">
        <f>IF(SUM(I109,K109,M109)=0,"",AVERAGE(I109,K109,M109))</f>
        <v/>
      </c>
      <c r="H109" s="17"/>
      <c r="I109" s="23">
        <v>0</v>
      </c>
      <c r="J109" s="23"/>
      <c r="K109" s="23">
        <v>0</v>
      </c>
      <c r="L109" s="23"/>
      <c r="M109" s="23">
        <v>0</v>
      </c>
      <c r="N109" s="17" t="str">
        <f>IF(F109="Y",IF(O109&gt;=$F$4,$E$4,$E$5),"Not tracked")</f>
        <v>Working</v>
      </c>
      <c r="O109" s="17">
        <f>MAX(I109,K109,M109)</f>
        <v>0</v>
      </c>
    </row>
    <row r="110" spans="2:15" ht="31.5">
      <c r="B110" s="24" t="s">
        <v>139</v>
      </c>
      <c r="C110" s="24"/>
      <c r="D110" s="25" t="s">
        <v>140</v>
      </c>
      <c r="E110" s="13" t="str">
        <f>IF(SUM(E111:E114)=0,"",AVERAGE(E111:E114))</f>
        <v/>
      </c>
      <c r="F110" s="26"/>
      <c r="G110" s="27"/>
      <c r="H110" s="24"/>
      <c r="I110" s="28"/>
      <c r="J110" s="28"/>
      <c r="K110" s="28"/>
      <c r="L110" s="28"/>
      <c r="M110" s="28"/>
      <c r="N110" s="12"/>
      <c r="O110" s="12"/>
    </row>
    <row r="111" spans="2:15" ht="31.5">
      <c r="B111" s="17"/>
      <c r="C111" s="17" t="s">
        <v>69</v>
      </c>
      <c r="D111" s="18" t="s">
        <v>141</v>
      </c>
      <c r="E111" s="19" t="str">
        <f>IF(F111="Y",G111,"")</f>
        <v/>
      </c>
      <c r="F111" s="20" t="s">
        <v>27</v>
      </c>
      <c r="G111" s="21" t="str">
        <f>IF(SUM(I111,K111,M111)=0,"",AVERAGE(I111,K111,M111))</f>
        <v/>
      </c>
      <c r="H111" s="17"/>
      <c r="I111" s="23">
        <v>0</v>
      </c>
      <c r="J111" s="23"/>
      <c r="K111" s="23">
        <v>0</v>
      </c>
      <c r="L111" s="23"/>
      <c r="M111" s="23">
        <v>0</v>
      </c>
      <c r="N111" s="17" t="str">
        <f>IF(F111="Y",IF(O111&gt;=$F$4,$E$4,$E$5),"Not tracked")</f>
        <v>Working</v>
      </c>
      <c r="O111" s="17">
        <f>MAX(I111,K111,M111)</f>
        <v>0</v>
      </c>
    </row>
    <row r="112" spans="2:15" ht="31.5">
      <c r="B112" s="17"/>
      <c r="C112" s="17" t="s">
        <v>142</v>
      </c>
      <c r="D112" s="18" t="s">
        <v>143</v>
      </c>
      <c r="E112" s="19" t="str">
        <f>IF(F112="Y",G112,"")</f>
        <v/>
      </c>
      <c r="F112" s="20" t="s">
        <v>27</v>
      </c>
      <c r="G112" s="21" t="str">
        <f>IF(SUM(I112,K112,M112)=0,"",AVERAGE(I112,K112,M112))</f>
        <v/>
      </c>
      <c r="H112" s="17"/>
      <c r="I112" s="23">
        <v>0</v>
      </c>
      <c r="J112" s="23"/>
      <c r="K112" s="23">
        <v>0</v>
      </c>
      <c r="L112" s="23"/>
      <c r="M112" s="23">
        <v>0</v>
      </c>
      <c r="N112" s="17" t="str">
        <f t="shared" ref="N112:N114" si="12">IF(F112="Y",IF(O112&gt;=$F$4,$E$4,$E$5),"Not tracked")</f>
        <v>Working</v>
      </c>
      <c r="O112" s="17">
        <f t="shared" ref="O112:O114" si="13">MAX(I112,K112,M112)</f>
        <v>0</v>
      </c>
    </row>
    <row r="113" spans="1:15" ht="31.5">
      <c r="B113" s="17"/>
      <c r="C113" s="17" t="s">
        <v>144</v>
      </c>
      <c r="D113" s="18" t="s">
        <v>145</v>
      </c>
      <c r="E113" s="19" t="str">
        <f>IF(F113="Y",G113,"")</f>
        <v/>
      </c>
      <c r="F113" s="20" t="s">
        <v>27</v>
      </c>
      <c r="G113" s="21" t="str">
        <f>IF(SUM(I113,K113,M113)=0,"",AVERAGE(I113,K113,M113))</f>
        <v/>
      </c>
      <c r="H113" s="17"/>
      <c r="I113" s="23">
        <v>0</v>
      </c>
      <c r="J113" s="23"/>
      <c r="K113" s="23">
        <v>0</v>
      </c>
      <c r="L113" s="23"/>
      <c r="M113" s="23">
        <v>0</v>
      </c>
      <c r="N113" s="17" t="str">
        <f t="shared" si="12"/>
        <v>Working</v>
      </c>
      <c r="O113" s="17">
        <f t="shared" si="13"/>
        <v>0</v>
      </c>
    </row>
    <row r="114" spans="1:15" ht="47.25">
      <c r="B114" s="17"/>
      <c r="C114" s="17" t="s">
        <v>146</v>
      </c>
      <c r="D114" s="18" t="s">
        <v>147</v>
      </c>
      <c r="E114" s="19" t="str">
        <f>IF(F114="Y",G114,"")</f>
        <v/>
      </c>
      <c r="F114" s="20" t="s">
        <v>27</v>
      </c>
      <c r="G114" s="21" t="str">
        <f>IF(SUM(I114,K114,M114)=0,"",AVERAGE(I114,K114,M114))</f>
        <v/>
      </c>
      <c r="H114" s="17"/>
      <c r="I114" s="23">
        <v>0</v>
      </c>
      <c r="J114" s="23"/>
      <c r="K114" s="23">
        <v>0</v>
      </c>
      <c r="L114" s="23"/>
      <c r="M114" s="23">
        <v>0</v>
      </c>
      <c r="N114" s="17" t="str">
        <f t="shared" si="12"/>
        <v>Working</v>
      </c>
      <c r="O114" s="17">
        <f t="shared" si="13"/>
        <v>0</v>
      </c>
    </row>
    <row r="115" spans="1:15">
      <c r="B115" s="24" t="s">
        <v>148</v>
      </c>
      <c r="C115" s="24"/>
      <c r="D115" s="25"/>
      <c r="E115" s="13" t="str">
        <f>IF(E116&gt;0,E116,"")</f>
        <v/>
      </c>
      <c r="F115" s="26"/>
      <c r="G115" s="27"/>
      <c r="H115" s="24"/>
      <c r="I115" s="28"/>
      <c r="J115" s="28"/>
      <c r="K115" s="28"/>
      <c r="L115" s="28"/>
      <c r="M115" s="28"/>
      <c r="N115" s="12"/>
      <c r="O115" s="12"/>
    </row>
    <row r="116" spans="1:15" ht="31.5">
      <c r="B116" s="17"/>
      <c r="C116" s="17" t="s">
        <v>72</v>
      </c>
      <c r="D116" s="18" t="s">
        <v>149</v>
      </c>
      <c r="E116" s="19" t="str">
        <f>IF(F116="Y",G116,"")</f>
        <v/>
      </c>
      <c r="F116" s="20" t="s">
        <v>27</v>
      </c>
      <c r="G116" s="21" t="str">
        <f>IF(SUM(I116,K116,M116)=0,"",AVERAGE(I116,K116,M116))</f>
        <v/>
      </c>
      <c r="H116" s="17"/>
      <c r="I116" s="23">
        <v>0</v>
      </c>
      <c r="J116" s="23"/>
      <c r="K116" s="23">
        <v>0</v>
      </c>
      <c r="L116" s="23"/>
      <c r="M116" s="23">
        <v>0</v>
      </c>
      <c r="N116" s="17" t="str">
        <f>IF(F116="Y",IF(O116&gt;=$F$4,$E$4,$E$5),"Not tracked")</f>
        <v>Working</v>
      </c>
      <c r="O116" s="17">
        <f>MAX(I116,K116,M116)</f>
        <v>0</v>
      </c>
    </row>
    <row r="117" spans="1:15">
      <c r="A117" s="8" t="s">
        <v>13</v>
      </c>
      <c r="B117" s="30"/>
      <c r="C117" s="30"/>
      <c r="D117" s="35"/>
      <c r="E117" s="9" t="str">
        <f>IF(SUM(E118,E120,E122,E124,E126,E128,E130)=0,"",AVERAGE(E118,E120,E122,E124,E126,E128,E130))</f>
        <v/>
      </c>
      <c r="F117" s="36" t="s">
        <v>15</v>
      </c>
      <c r="G117" s="37" t="s">
        <v>16</v>
      </c>
      <c r="H117" s="30" t="s">
        <v>17</v>
      </c>
      <c r="I117" s="38" t="s">
        <v>18</v>
      </c>
      <c r="J117" s="38" t="s">
        <v>19</v>
      </c>
      <c r="K117" s="38" t="s">
        <v>20</v>
      </c>
      <c r="L117" s="38" t="s">
        <v>21</v>
      </c>
      <c r="M117" s="38" t="s">
        <v>22</v>
      </c>
      <c r="N117" s="10" t="s">
        <v>167</v>
      </c>
      <c r="O117" s="10" t="s">
        <v>168</v>
      </c>
    </row>
    <row r="118" spans="1:15">
      <c r="B118" s="24" t="s">
        <v>150</v>
      </c>
      <c r="C118" s="24"/>
      <c r="D118" s="25"/>
      <c r="E118" s="13" t="str">
        <f>IF(E119&gt;0,E119,"")</f>
        <v/>
      </c>
      <c r="F118" s="26"/>
      <c r="G118" s="27"/>
      <c r="H118" s="24"/>
      <c r="I118" s="28"/>
      <c r="J118" s="28"/>
      <c r="K118" s="28"/>
      <c r="L118" s="28"/>
      <c r="M118" s="28"/>
      <c r="N118" s="12"/>
      <c r="O118" s="12"/>
    </row>
    <row r="119" spans="1:15" ht="47.25">
      <c r="B119" s="17"/>
      <c r="C119" s="17" t="s">
        <v>25</v>
      </c>
      <c r="D119" s="18" t="s">
        <v>151</v>
      </c>
      <c r="E119" s="19" t="str">
        <f>IF(F119="Y",G119,"")</f>
        <v/>
      </c>
      <c r="F119" s="20" t="s">
        <v>27</v>
      </c>
      <c r="G119" s="21" t="str">
        <f>IF(SUM(I119,K119,M119)=0,"",AVERAGE(I119,K119,M119))</f>
        <v/>
      </c>
      <c r="H119" s="17"/>
      <c r="I119" s="23">
        <v>0</v>
      </c>
      <c r="J119" s="23"/>
      <c r="K119" s="23">
        <v>0</v>
      </c>
      <c r="L119" s="23"/>
      <c r="M119" s="23">
        <v>0</v>
      </c>
      <c r="N119" s="17" t="str">
        <f>IF(F119="Y",IF(O119&gt;=$F$4,$E$4,$E$5),"Not tracked")</f>
        <v>Working</v>
      </c>
      <c r="O119" s="17">
        <f>MAX(I119,K119,M119)</f>
        <v>0</v>
      </c>
    </row>
    <row r="120" spans="1:15">
      <c r="B120" s="24" t="s">
        <v>152</v>
      </c>
      <c r="C120" s="24"/>
      <c r="D120" s="25"/>
      <c r="E120" s="13" t="str">
        <f>IF(E121&gt;0,E121,"")</f>
        <v/>
      </c>
      <c r="F120" s="26"/>
      <c r="G120" s="27"/>
      <c r="H120" s="24"/>
      <c r="I120" s="28"/>
      <c r="J120" s="28"/>
      <c r="K120" s="28"/>
      <c r="L120" s="28"/>
      <c r="M120" s="28"/>
      <c r="N120" s="12"/>
      <c r="O120" s="12"/>
    </row>
    <row r="121" spans="1:15" ht="47.25">
      <c r="B121" s="17"/>
      <c r="C121" s="17" t="s">
        <v>36</v>
      </c>
      <c r="D121" s="18" t="s">
        <v>153</v>
      </c>
      <c r="E121" s="19" t="str">
        <f>IF(F121="Y",G121,"")</f>
        <v/>
      </c>
      <c r="F121" s="20" t="s">
        <v>27</v>
      </c>
      <c r="G121" s="21" t="str">
        <f>IF(SUM(I121,K121,M121)=0,"",AVERAGE(I121,K121,M121))</f>
        <v/>
      </c>
      <c r="H121" s="17"/>
      <c r="I121" s="23">
        <v>0</v>
      </c>
      <c r="J121" s="23"/>
      <c r="K121" s="23">
        <v>0</v>
      </c>
      <c r="L121" s="23"/>
      <c r="M121" s="23">
        <v>0</v>
      </c>
      <c r="N121" s="17" t="str">
        <f>IF(F121="Y",IF(O121&gt;=$F$4,$E$4,$E$5),"Not tracked")</f>
        <v>Working</v>
      </c>
      <c r="O121" s="17">
        <f>MAX(I121,K121,M121)</f>
        <v>0</v>
      </c>
    </row>
    <row r="122" spans="1:15">
      <c r="B122" s="24" t="s">
        <v>154</v>
      </c>
      <c r="C122" s="24"/>
      <c r="D122" s="25"/>
      <c r="E122" s="13" t="str">
        <f>IF(E123&gt;0,E123,"")</f>
        <v/>
      </c>
      <c r="F122" s="26"/>
      <c r="G122" s="27"/>
      <c r="H122" s="24"/>
      <c r="I122" s="28"/>
      <c r="J122" s="28"/>
      <c r="K122" s="28"/>
      <c r="L122" s="28"/>
      <c r="M122" s="28"/>
      <c r="N122" s="12"/>
      <c r="O122" s="12"/>
    </row>
    <row r="123" spans="1:15" ht="47.25">
      <c r="B123" s="17"/>
      <c r="C123" s="17" t="s">
        <v>48</v>
      </c>
      <c r="D123" s="18" t="s">
        <v>155</v>
      </c>
      <c r="E123" s="19" t="str">
        <f>IF(F123="Y",G123,"")</f>
        <v/>
      </c>
      <c r="F123" s="20" t="s">
        <v>27</v>
      </c>
      <c r="G123" s="21" t="str">
        <f>IF(SUM(I123,K123,M123)=0,"",AVERAGE(I123,K123,M123))</f>
        <v/>
      </c>
      <c r="H123" s="17"/>
      <c r="I123" s="23">
        <v>0</v>
      </c>
      <c r="J123" s="23"/>
      <c r="K123" s="23">
        <v>0</v>
      </c>
      <c r="L123" s="23"/>
      <c r="M123" s="23">
        <v>0</v>
      </c>
      <c r="N123" s="17" t="str">
        <f>IF(F123="Y",IF(O123&gt;=$F$4,$E$4,$E$5),"Not tracked")</f>
        <v>Working</v>
      </c>
      <c r="O123" s="17">
        <f>MAX(I123,K123,M123)</f>
        <v>0</v>
      </c>
    </row>
    <row r="124" spans="1:15">
      <c r="B124" s="24" t="s">
        <v>156</v>
      </c>
      <c r="C124" s="24"/>
      <c r="D124" s="25"/>
      <c r="E124" s="13" t="str">
        <f>IF(E125&gt;0,E125,"")</f>
        <v/>
      </c>
      <c r="F124" s="26"/>
      <c r="G124" s="27"/>
      <c r="H124" s="24"/>
      <c r="I124" s="28"/>
      <c r="J124" s="28"/>
      <c r="K124" s="28"/>
      <c r="L124" s="28"/>
      <c r="M124" s="28"/>
      <c r="N124" s="12"/>
      <c r="O124" s="12"/>
    </row>
    <row r="125" spans="1:15" ht="47.25">
      <c r="B125" s="17"/>
      <c r="C125" s="17" t="s">
        <v>69</v>
      </c>
      <c r="D125" s="18" t="s">
        <v>157</v>
      </c>
      <c r="E125" s="19" t="str">
        <f>IF(F125="Y",G125,"")</f>
        <v/>
      </c>
      <c r="F125" s="20" t="s">
        <v>27</v>
      </c>
      <c r="G125" s="21" t="str">
        <f>IF(SUM(I125,K125,M125)=0,"",AVERAGE(I125,K125,M125))</f>
        <v/>
      </c>
      <c r="H125" s="17"/>
      <c r="I125" s="23">
        <v>0</v>
      </c>
      <c r="J125" s="23"/>
      <c r="K125" s="23">
        <v>0</v>
      </c>
      <c r="L125" s="23"/>
      <c r="M125" s="23">
        <v>0</v>
      </c>
      <c r="N125" s="17" t="str">
        <f>IF(F125="Y",IF(O125&gt;=$F$4,$E$4,$E$5),"Not tracked")</f>
        <v>Working</v>
      </c>
      <c r="O125" s="17">
        <f>MAX(I125,K125,M125)</f>
        <v>0</v>
      </c>
    </row>
    <row r="126" spans="1:15">
      <c r="B126" s="24" t="s">
        <v>158</v>
      </c>
      <c r="C126" s="24"/>
      <c r="D126" s="25"/>
      <c r="E126" s="13" t="str">
        <f>IF(E127&gt;0,E127,"")</f>
        <v/>
      </c>
      <c r="F126" s="26"/>
      <c r="G126" s="27"/>
      <c r="H126" s="24"/>
      <c r="I126" s="28"/>
      <c r="J126" s="28"/>
      <c r="K126" s="28"/>
      <c r="L126" s="28"/>
      <c r="M126" s="28"/>
      <c r="N126" s="12"/>
      <c r="O126" s="12"/>
    </row>
    <row r="127" spans="1:15" ht="31.5">
      <c r="B127" s="17"/>
      <c r="C127" s="17" t="s">
        <v>72</v>
      </c>
      <c r="D127" s="18" t="s">
        <v>159</v>
      </c>
      <c r="E127" s="19" t="str">
        <f>IF(F127="Y",G127,"")</f>
        <v/>
      </c>
      <c r="F127" s="20" t="s">
        <v>27</v>
      </c>
      <c r="G127" s="21" t="str">
        <f>IF(SUM(I127,K127,M127)=0,"",AVERAGE(I127,K127,M127))</f>
        <v/>
      </c>
      <c r="H127" s="17"/>
      <c r="I127" s="23">
        <v>0</v>
      </c>
      <c r="J127" s="23"/>
      <c r="K127" s="23">
        <v>0</v>
      </c>
      <c r="L127" s="23"/>
      <c r="M127" s="23">
        <v>0</v>
      </c>
      <c r="N127" s="17" t="str">
        <f>IF(F127="Y",IF(O127&gt;=$F$4,$E$4,$E$5),"Not tracked")</f>
        <v>Working</v>
      </c>
      <c r="O127" s="17">
        <f>MAX(I127,K127,M127)</f>
        <v>0</v>
      </c>
    </row>
    <row r="128" spans="1:15">
      <c r="B128" s="24" t="s">
        <v>160</v>
      </c>
      <c r="C128" s="24"/>
      <c r="D128" s="25"/>
      <c r="E128" s="13" t="str">
        <f>IF(E129&gt;0,E129,"")</f>
        <v/>
      </c>
      <c r="F128" s="26"/>
      <c r="G128" s="27"/>
      <c r="H128" s="24"/>
      <c r="I128" s="28"/>
      <c r="J128" s="28"/>
      <c r="K128" s="28"/>
      <c r="L128" s="28"/>
      <c r="M128" s="28"/>
      <c r="N128" s="12"/>
      <c r="O128" s="12"/>
    </row>
    <row r="129" spans="2:15" ht="31.5">
      <c r="B129" s="17"/>
      <c r="C129" s="17" t="s">
        <v>75</v>
      </c>
      <c r="D129" s="18" t="s">
        <v>161</v>
      </c>
      <c r="E129" s="19" t="str">
        <f>IF(F129="Y",G129,"")</f>
        <v/>
      </c>
      <c r="F129" s="20" t="s">
        <v>27</v>
      </c>
      <c r="G129" s="21" t="str">
        <f>IF(SUM(I129,K129,M129)=0,"",AVERAGE(I129,K129,M129))</f>
        <v/>
      </c>
      <c r="H129" s="17"/>
      <c r="I129" s="23">
        <v>0</v>
      </c>
      <c r="J129" s="23"/>
      <c r="K129" s="23">
        <v>0</v>
      </c>
      <c r="L129" s="23"/>
      <c r="M129" s="23">
        <v>0</v>
      </c>
      <c r="N129" s="17" t="str">
        <f>IF(F129="Y",IF(O129&gt;=$F$4,$E$4,$E$5),"Not tracked")</f>
        <v>Working</v>
      </c>
      <c r="O129" s="17">
        <f>MAX(I129,K129,M129)</f>
        <v>0</v>
      </c>
    </row>
    <row r="130" spans="2:15">
      <c r="B130" s="24" t="s">
        <v>162</v>
      </c>
      <c r="C130" s="24"/>
      <c r="D130" s="25"/>
      <c r="E130" s="13" t="str">
        <f>IF(E131&gt;0,E131,"")</f>
        <v/>
      </c>
      <c r="F130" s="26"/>
      <c r="G130" s="27"/>
      <c r="H130" s="24"/>
      <c r="I130" s="28"/>
      <c r="J130" s="28"/>
      <c r="K130" s="28"/>
      <c r="L130" s="28"/>
      <c r="M130" s="28"/>
      <c r="N130" s="12"/>
      <c r="O130" s="12"/>
    </row>
    <row r="131" spans="2:15" ht="47.25">
      <c r="B131" s="17"/>
      <c r="C131" s="17" t="s">
        <v>78</v>
      </c>
      <c r="D131" s="18" t="s">
        <v>163</v>
      </c>
      <c r="E131" s="19" t="str">
        <f>IF(F131="Y",G131,"")</f>
        <v/>
      </c>
      <c r="F131" s="20" t="s">
        <v>27</v>
      </c>
      <c r="G131" s="21" t="str">
        <f>IF(SUM(I131,K131,M131)=0,"",AVERAGE(I131,K131,M131))</f>
        <v/>
      </c>
      <c r="H131" s="17"/>
      <c r="I131" s="23">
        <v>0</v>
      </c>
      <c r="J131" s="23"/>
      <c r="K131" s="23">
        <v>0</v>
      </c>
      <c r="L131" s="23"/>
      <c r="M131" s="23">
        <v>0</v>
      </c>
      <c r="N131" s="17" t="str">
        <f>IF(F131="Y",IF(O131&gt;=$F$4,$E$4,$E$5),"Not tracked")</f>
        <v>Working</v>
      </c>
      <c r="O131" s="17">
        <f>MAX(I131,K131,M131)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DCREVIDEO</dc:creator>
  <cp:lastModifiedBy>DCREVIDEO</cp:lastModifiedBy>
  <cp:revision>2</cp:revision>
  <dcterms:created xsi:type="dcterms:W3CDTF">2012-08-12T15:12:36Z</dcterms:created>
  <dcterms:modified xsi:type="dcterms:W3CDTF">2012-10-25T05:11:27Z</dcterms:modified>
</cp:coreProperties>
</file>