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0" yWindow="0" windowWidth="28755" windowHeight="14700" tabRatio="500"/>
  </bookViews>
  <sheets>
    <sheet name="Master Sheet" sheetId="26" r:id="rId1"/>
  </sheets>
  <definedNames>
    <definedName name="_xlnm._FilterDatabase">#REF!</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E27" i="26"/>
  <c r="O26"/>
  <c r="N26"/>
  <c r="O25"/>
  <c r="N25"/>
  <c r="O70"/>
  <c r="N70"/>
  <c r="O68"/>
  <c r="N68"/>
  <c r="O66"/>
  <c r="N66"/>
  <c r="O63"/>
  <c r="N63"/>
  <c r="O61"/>
  <c r="N61"/>
  <c r="O59"/>
  <c r="N59"/>
  <c r="O57"/>
  <c r="N57"/>
  <c r="O55"/>
  <c r="N55"/>
  <c r="O53"/>
  <c r="N53"/>
  <c r="O51"/>
  <c r="N51"/>
  <c r="O49"/>
  <c r="N49"/>
  <c r="O47"/>
  <c r="N47"/>
  <c r="O45"/>
  <c r="N45"/>
  <c r="O42"/>
  <c r="N42"/>
  <c r="O40"/>
  <c r="N40"/>
  <c r="O38"/>
  <c r="N38"/>
  <c r="O36"/>
  <c r="N36"/>
  <c r="O34"/>
  <c r="N34"/>
  <c r="O32"/>
  <c r="N32"/>
  <c r="O30"/>
  <c r="N30"/>
  <c r="O28"/>
  <c r="N28"/>
  <c r="O24"/>
  <c r="N24"/>
  <c r="O21"/>
  <c r="N21"/>
  <c r="O19"/>
  <c r="N19"/>
  <c r="O17"/>
  <c r="N17" s="1"/>
  <c r="O15"/>
  <c r="N15"/>
  <c r="F11"/>
  <c r="F10"/>
  <c r="F8"/>
  <c r="K6"/>
  <c r="J6"/>
  <c r="K5"/>
  <c r="J5"/>
  <c r="L4"/>
  <c r="K4"/>
  <c r="L5" l="1"/>
  <c r="L6"/>
  <c r="G70"/>
  <c r="E70"/>
  <c r="E69"/>
  <c r="G68"/>
  <c r="E68"/>
  <c r="E67"/>
  <c r="G66"/>
  <c r="E66"/>
  <c r="E65"/>
  <c r="E64"/>
  <c r="G63"/>
  <c r="E63"/>
  <c r="E62"/>
  <c r="G61"/>
  <c r="E61"/>
  <c r="E60"/>
  <c r="G59"/>
  <c r="E59"/>
  <c r="E58"/>
  <c r="G57"/>
  <c r="E57"/>
  <c r="E56"/>
  <c r="G55"/>
  <c r="E55"/>
  <c r="E54"/>
  <c r="G53"/>
  <c r="E53"/>
  <c r="E52"/>
  <c r="G51"/>
  <c r="E51"/>
  <c r="E50"/>
  <c r="G49"/>
  <c r="E49"/>
  <c r="E48"/>
  <c r="G47"/>
  <c r="E47"/>
  <c r="E46"/>
  <c r="G45"/>
  <c r="E45"/>
  <c r="E44"/>
  <c r="E43"/>
  <c r="G42"/>
  <c r="E42"/>
  <c r="E41"/>
  <c r="G40"/>
  <c r="E40"/>
  <c r="E39"/>
  <c r="G38"/>
  <c r="E38"/>
  <c r="E37"/>
  <c r="G36"/>
  <c r="E36"/>
  <c r="E35"/>
  <c r="G34"/>
  <c r="E34"/>
  <c r="E33"/>
  <c r="G32"/>
  <c r="E32"/>
  <c r="E31"/>
  <c r="G30"/>
  <c r="E30"/>
  <c r="E29"/>
  <c r="G28"/>
  <c r="E28"/>
  <c r="G26"/>
  <c r="E26"/>
  <c r="G25"/>
  <c r="E25"/>
  <c r="G24"/>
  <c r="E24"/>
  <c r="E23"/>
  <c r="E22"/>
  <c r="G21"/>
  <c r="E21"/>
  <c r="E20"/>
  <c r="G19"/>
  <c r="E19"/>
  <c r="E18"/>
  <c r="G17"/>
  <c r="E17"/>
  <c r="E16"/>
  <c r="G15"/>
  <c r="E15"/>
  <c r="E14"/>
  <c r="E13"/>
  <c r="E11"/>
  <c r="E10"/>
  <c r="E9"/>
  <c r="F9" s="1"/>
  <c r="E8"/>
</calcChain>
</file>

<file path=xl/sharedStrings.xml><?xml version="1.0" encoding="utf-8"?>
<sst xmlns="http://schemas.openxmlformats.org/spreadsheetml/2006/main" count="169" uniqueCount="85">
  <si>
    <t>STUDENT:</t>
  </si>
  <si>
    <t>TEACHER:</t>
  </si>
  <si>
    <t>Scoring Limits</t>
  </si>
  <si>
    <t>SCHOOL:</t>
  </si>
  <si>
    <t>Meets</t>
  </si>
  <si>
    <t>YEAR:</t>
  </si>
  <si>
    <t>Working</t>
  </si>
  <si>
    <t>Academic Legend</t>
  </si>
  <si>
    <t>Operations &amp; Algebraic Thinking</t>
  </si>
  <si>
    <t>Number &amp; Operations in Base Ten</t>
  </si>
  <si>
    <t>Measurement &amp; Data</t>
  </si>
  <si>
    <t>Geometry</t>
  </si>
  <si>
    <t>Tracking</t>
  </si>
  <si>
    <t>Avg Score</t>
  </si>
  <si>
    <t>Eval 1 Date</t>
  </si>
  <si>
    <t>Eval 1 Score</t>
  </si>
  <si>
    <t>Eval 2 Date</t>
  </si>
  <si>
    <t>Eval 2 Score</t>
  </si>
  <si>
    <t>Eval 3 Date</t>
  </si>
  <si>
    <t>Eval 3 Score</t>
  </si>
  <si>
    <t>2.OA.1</t>
  </si>
  <si>
    <t>Use addition and subtraction within 100 to solve one and two step word problems involving situations of adding to, taking from, putting together, taking apart, and comparing, with unknowns in all positions, e.g., by using drawings and equations with the symbol for the unknown number to represent the problem.</t>
  </si>
  <si>
    <t>Y</t>
  </si>
  <si>
    <t>2.OA.2</t>
  </si>
  <si>
    <t>Fluently add and subtract within 20 using mental strategies. By the end of grade 2, know from memory all sums of  two one-digit numbers.</t>
  </si>
  <si>
    <t>2.OA.3</t>
  </si>
  <si>
    <t>Determine whether a group of objects (up to 20) has an odd or even number of members, e.g., by pairing objects are counting them by 2s; write an equation to express an even number as a sum of two equal addends.</t>
  </si>
  <si>
    <t>2.OA.4</t>
  </si>
  <si>
    <t>Use addition to find the total number of objects arranged in rectangular arrays with up to five rows and up to five columns; write an equation to express the total as a sum of equal addends.</t>
  </si>
  <si>
    <t>2.NBT.1</t>
  </si>
  <si>
    <t>Understand that the three digits of a three-digit number represents amounts of hundreds, tens, and ones; e.g., 706 equals 7 hundreds, 0 tens, and 6 ones.</t>
  </si>
  <si>
    <t>2.NBT.1a</t>
  </si>
  <si>
    <t>100 can be thought of as a bundle of ten tens - called a "hundred"</t>
  </si>
  <si>
    <t>2.NBT.1b</t>
  </si>
  <si>
    <t>The numbers 100, 200, 300, 400, 500, 600, 700, 800, 900 referred to one, two, three, four, five, six, seven, eight, or nine hundreds (and 0 tens and 0 ones)</t>
  </si>
  <si>
    <t>2.NBT.2</t>
  </si>
  <si>
    <t>Count within 1000; skip count by 5s, 10s, and 100s</t>
  </si>
  <si>
    <t>2.NBT.3</t>
  </si>
  <si>
    <t>Read and write numbers to 1000 using base-ten numerals, number names, and expanded form.</t>
  </si>
  <si>
    <t>2.NBT.4</t>
  </si>
  <si>
    <t>Compare two three-digit numbers based on meanings of the hundreds, tens, and one's digits, using &gt;, =, and &lt; symbols to record the results of comparisons.</t>
  </si>
  <si>
    <t>2.NBT.5</t>
  </si>
  <si>
    <t>Fluently add and subtract within 100 using strategies based on place value, properties of operations, and/or the relationship between addition and subtraction</t>
  </si>
  <si>
    <t>2.NBT.6</t>
  </si>
  <si>
    <t>Add up to four two-digit numbers using strategies based on place value and properties of operations.</t>
  </si>
  <si>
    <t>2NBT.7</t>
  </si>
  <si>
    <t>2.NBT.7</t>
  </si>
  <si>
    <t>Add and subtract within 1000, using concrete models are drawings and strategies based on place value, properties of operations, and/or the relationship between addition and subtraction; relate the strategy to a written method. Understand that and adding or subtracting three digit numbers, one adds or subtracts hundreds and hundreds, tens and tens, ones and ones; and sometimes it is necessary to compose or decompose tens or hundreds.</t>
  </si>
  <si>
    <t>2.NBT.8</t>
  </si>
  <si>
    <t>Mentally add 10 or 100 to a given number 100-900, and mentally subtract 10 or 100 from a given number 100-900</t>
  </si>
  <si>
    <t>2.NBT.9</t>
  </si>
  <si>
    <t>Explain why addition and subtraction strategies work, using place value and the properties of operations.</t>
  </si>
  <si>
    <t>Measurement and Data</t>
  </si>
  <si>
    <t>2.MD.1</t>
  </si>
  <si>
    <t>Measure the length of an object by selecting and using appropriate tools such as rulers, yardsticks, meter sticks, and measuring tapes.</t>
  </si>
  <si>
    <t>2.MD.2</t>
  </si>
  <si>
    <t>Measure the length of an object twice, using linked units of different lengths with the two measurements; describe how the two measurements relate to the size of the unit chosen.</t>
  </si>
  <si>
    <t>2.MD.3</t>
  </si>
  <si>
    <t>Estimate lengths using units of inches, feet, centimeters, and meters</t>
  </si>
  <si>
    <t>2.MD.4</t>
  </si>
  <si>
    <t>Measure to determine how much longer one object is that another, expressing the length difference in terms of the standard length unit.</t>
  </si>
  <si>
    <t>2MD.5</t>
  </si>
  <si>
    <t>2.MD.5</t>
  </si>
  <si>
    <t>Use addition and subtraction within 100 to solve word problems involving lengths that are given in the same units, e.g., by using drawings (such as drawings of rulers) and equations with a symbol for the unknown number to represent the problem.</t>
  </si>
  <si>
    <t>2.MD.6</t>
  </si>
  <si>
    <t>Represent whole numbers as lengths from 0 on a number line diagram with equally spaced points corresponding to the numbers 0, 1, 2,... And represent whole-number sums and differences within 100 on a number line diagram.</t>
  </si>
  <si>
    <t>2.MD.7</t>
  </si>
  <si>
    <t>Tell and write time from analog and digital clocks to the nearest five minutes, using a.m. and p.m.</t>
  </si>
  <si>
    <t>2.MD.8</t>
  </si>
  <si>
    <t>Solve word problems involving dollar bills, quarters, dimes, nickels, and pennies, using $ and ¢ symbols appropriately.  Example:  If you have 2 dimes and 3 pennies, how many cents do you have?</t>
  </si>
  <si>
    <t>2.MD.9</t>
  </si>
  <si>
    <t>Generate measurement data by measuring lengths of several objects to the nearest whole unit, or by making repeated measurements of the same object. Show the measurements by making a line plot, where the horizontal scale is marked off in whole-number units.</t>
  </si>
  <si>
    <t>2.MD.10</t>
  </si>
  <si>
    <t>Draw a picture graph and a bar graph (with single-unit scale) to represent a data set with up to four categories. Solve simple put together, take apart, and compare problems using information presented in a bar graph.</t>
  </si>
  <si>
    <t>2.G.1</t>
  </si>
  <si>
    <t>Recognize and draw shapes having specified attributes, such as a given number of angles or a given number of equal faces. Identify triangles, quadrilaterals, pentagons, hexagons, and cubes.</t>
  </si>
  <si>
    <t>2.G.2</t>
  </si>
  <si>
    <t>Partition a rectangle into rows and columns of same size squares and counts to find the total number of them.</t>
  </si>
  <si>
    <t>2.G.3</t>
  </si>
  <si>
    <t>Partition circles and rectangles into two, three, or four equal shares, describe the shares using the words halves, thirds, half of, a third of, etc., And described the whole as to halves, three thirds, four fourths. Recognize that equal shares of identical holes need not have the same shape.</t>
  </si>
  <si>
    <t>Master Math Tracking Standards - Grade 2</t>
  </si>
  <si>
    <t>Overall Stats</t>
  </si>
  <si>
    <t>Total</t>
  </si>
  <si>
    <t>Status</t>
  </si>
  <si>
    <t>Max</t>
  </si>
</sst>
</file>

<file path=xl/styles.xml><?xml version="1.0" encoding="utf-8"?>
<styleSheet xmlns="http://schemas.openxmlformats.org/spreadsheetml/2006/main">
  <numFmts count="3">
    <numFmt numFmtId="43" formatCode="_(* #,##0.00_);_(* \(#,##0.00\);_(* &quot;-&quot;??_);_(@_)"/>
    <numFmt numFmtId="164" formatCode="0.0000"/>
    <numFmt numFmtId="165" formatCode="0.000"/>
  </numFmts>
  <fonts count="14">
    <font>
      <sz val="12"/>
      <color rgb="FF000000"/>
      <name val="Calibri"/>
      <family val="2"/>
      <charset val="1"/>
    </font>
    <font>
      <sz val="10"/>
      <name val="Arial"/>
      <family val="2"/>
    </font>
    <font>
      <b/>
      <sz val="11"/>
      <color rgb="FFFFFFFF"/>
      <name val="Calibri"/>
      <family val="2"/>
      <charset val="1"/>
    </font>
    <font>
      <b/>
      <sz val="11"/>
      <color rgb="FFFFFFFF"/>
      <name val="Calibri"/>
      <family val="2"/>
    </font>
    <font>
      <sz val="11"/>
      <color rgb="FF000000"/>
      <name val="Calibri"/>
      <family val="2"/>
    </font>
    <font>
      <sz val="12"/>
      <color rgb="FFFFFFFF"/>
      <name val="Calibri"/>
      <family val="2"/>
      <charset val="1"/>
    </font>
    <font>
      <sz val="12"/>
      <color rgb="FF000000"/>
      <name val="Calibri"/>
      <family val="2"/>
    </font>
    <font>
      <b/>
      <sz val="18"/>
      <color theme="3"/>
      <name val="Cambria"/>
      <family val="2"/>
      <scheme val="major"/>
    </font>
    <font>
      <b/>
      <sz val="15"/>
      <color theme="3"/>
      <name val="Calibri"/>
      <family val="2"/>
      <scheme val="minor"/>
    </font>
    <font>
      <u/>
      <sz val="12"/>
      <color theme="10"/>
      <name val="Calibri"/>
      <family val="2"/>
      <charset val="1"/>
    </font>
    <font>
      <u/>
      <sz val="12"/>
      <color theme="11"/>
      <name val="Calibri"/>
      <family val="2"/>
      <charset val="1"/>
    </font>
    <font>
      <sz val="12"/>
      <color rgb="FF000000"/>
      <name val="Calibri"/>
      <family val="2"/>
      <charset val="1"/>
    </font>
    <font>
      <sz val="36"/>
      <color rgb="FF000000"/>
      <name val="Calibri"/>
      <family val="2"/>
      <charset val="1"/>
    </font>
    <font>
      <b/>
      <sz val="8"/>
      <color theme="8" tint="-0.499984740745262"/>
      <name val="Calibri"/>
      <family val="2"/>
    </font>
  </fonts>
  <fills count="8">
    <fill>
      <patternFill patternType="none"/>
    </fill>
    <fill>
      <patternFill patternType="gray125"/>
    </fill>
    <fill>
      <patternFill patternType="solid">
        <fgColor rgb="FF4F81BD"/>
        <bgColor rgb="FF808080"/>
      </patternFill>
    </fill>
    <fill>
      <patternFill patternType="solid">
        <fgColor rgb="FFB9CDE5"/>
        <bgColor rgb="FFC0C0C0"/>
      </patternFill>
    </fill>
    <fill>
      <patternFill patternType="solid">
        <fgColor rgb="FF1F5FA0"/>
        <bgColor rgb="FF008080"/>
      </patternFill>
    </fill>
    <fill>
      <patternFill patternType="solid">
        <fgColor rgb="FF7EB2E6"/>
        <bgColor rgb="FF95B3D7"/>
      </patternFill>
    </fill>
    <fill>
      <patternFill patternType="solid">
        <fgColor rgb="FFFFFFFF"/>
        <bgColor rgb="FFFFFFCC"/>
      </patternFill>
    </fill>
    <fill>
      <patternFill patternType="solid">
        <fgColor rgb="FF7EB2E6"/>
        <bgColor rgb="FF99CCFF"/>
      </patternFill>
    </fill>
  </fills>
  <borders count="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ck">
        <color theme="4"/>
      </bottom>
      <diagonal/>
    </border>
  </borders>
  <cellStyleXfs count="7">
    <xf numFmtId="0" fontId="0" fillId="0" borderId="0"/>
    <xf numFmtId="43" fontId="1" fillId="0" borderId="0" applyBorder="0" applyAlignment="0" applyProtection="0"/>
    <xf numFmtId="0" fontId="8" fillId="0" borderId="3" applyNumberFormat="0" applyFill="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9" fontId="11" fillId="0" borderId="0" applyFont="0" applyFill="0" applyBorder="0" applyAlignment="0" applyProtection="0"/>
  </cellStyleXfs>
  <cellXfs count="50">
    <xf numFmtId="0" fontId="0" fillId="0" borderId="0" xfId="0"/>
    <xf numFmtId="0" fontId="0" fillId="0" borderId="0" xfId="0" applyFont="1" applyAlignment="1">
      <alignment horizontal="right"/>
    </xf>
    <xf numFmtId="0" fontId="2" fillId="4" borderId="0" xfId="0" applyFont="1" applyFill="1" applyAlignment="1">
      <alignment horizontal="left"/>
    </xf>
    <xf numFmtId="164" fontId="2" fillId="4" borderId="0" xfId="0" applyNumberFormat="1" applyFont="1" applyFill="1" applyAlignment="1">
      <alignment horizontal="center"/>
    </xf>
    <xf numFmtId="0" fontId="3" fillId="2" borderId="0" xfId="2" applyFont="1" applyFill="1" applyBorder="1" applyAlignment="1" applyProtection="1"/>
    <xf numFmtId="165" fontId="3" fillId="2" borderId="0" xfId="2" applyNumberFormat="1" applyFont="1" applyFill="1" applyBorder="1" applyAlignment="1" applyProtection="1">
      <alignment wrapText="1"/>
    </xf>
    <xf numFmtId="0" fontId="3" fillId="2" borderId="0" xfId="2" applyFont="1" applyFill="1" applyBorder="1" applyAlignment="1" applyProtection="1">
      <alignment horizontal="left"/>
    </xf>
    <xf numFmtId="164" fontId="3" fillId="2" borderId="0" xfId="2" applyNumberFormat="1" applyFont="1" applyFill="1" applyBorder="1" applyAlignment="1" applyProtection="1">
      <alignment wrapText="1"/>
    </xf>
    <xf numFmtId="0" fontId="4" fillId="3" borderId="0" xfId="3" applyFont="1" applyFill="1" applyBorder="1" applyAlignment="1" applyProtection="1">
      <alignment horizontal="right"/>
    </xf>
    <xf numFmtId="0" fontId="0" fillId="0" borderId="1" xfId="0" applyBorder="1"/>
    <xf numFmtId="0" fontId="5" fillId="4" borderId="0" xfId="0" applyFont="1" applyFill="1" applyAlignment="1"/>
    <xf numFmtId="165" fontId="5" fillId="4" borderId="0" xfId="0" applyNumberFormat="1" applyFont="1" applyFill="1" applyAlignment="1"/>
    <xf numFmtId="0" fontId="5" fillId="4" borderId="0" xfId="0" applyFont="1" applyFill="1" applyAlignment="1">
      <alignment horizontal="center"/>
    </xf>
    <xf numFmtId="164" fontId="5" fillId="4" borderId="0" xfId="0" applyNumberFormat="1" applyFont="1" applyFill="1" applyAlignment="1">
      <alignment horizontal="center"/>
    </xf>
    <xf numFmtId="0" fontId="0" fillId="5" borderId="0" xfId="0" applyFont="1" applyFill="1"/>
    <xf numFmtId="165" fontId="0" fillId="5" borderId="0" xfId="0" applyNumberFormat="1" applyFill="1"/>
    <xf numFmtId="0" fontId="0" fillId="5" borderId="0" xfId="0" applyFill="1" applyAlignment="1">
      <alignment horizontal="center"/>
    </xf>
    <xf numFmtId="164" fontId="0" fillId="5" borderId="0" xfId="0" applyNumberFormat="1" applyFill="1"/>
    <xf numFmtId="0" fontId="6" fillId="0" borderId="1" xfId="0" applyFont="1" applyBorder="1" applyAlignment="1">
      <alignment wrapText="1"/>
    </xf>
    <xf numFmtId="165" fontId="0" fillId="0" borderId="1" xfId="0" applyNumberFormat="1" applyBorder="1"/>
    <xf numFmtId="0" fontId="0" fillId="0" borderId="1" xfId="0" applyFont="1" applyBorder="1" applyAlignment="1" applyProtection="1">
      <alignment horizontal="center"/>
      <protection locked="0"/>
    </xf>
    <xf numFmtId="164" fontId="0" fillId="0" borderId="1" xfId="0" applyNumberFormat="1" applyBorder="1"/>
    <xf numFmtId="0" fontId="0" fillId="0" borderId="1" xfId="0" applyBorder="1" applyProtection="1">
      <protection locked="0"/>
    </xf>
    <xf numFmtId="0" fontId="0" fillId="5" borderId="1" xfId="0" applyFont="1" applyFill="1" applyBorder="1"/>
    <xf numFmtId="0" fontId="0" fillId="5" borderId="1" xfId="0" applyFill="1" applyBorder="1" applyAlignment="1">
      <alignment wrapText="1"/>
    </xf>
    <xf numFmtId="165" fontId="0" fillId="5" borderId="2" xfId="0" applyNumberFormat="1" applyFill="1" applyBorder="1"/>
    <xf numFmtId="0" fontId="0" fillId="5" borderId="2" xfId="0" applyFill="1" applyBorder="1" applyAlignment="1">
      <alignment horizontal="center"/>
    </xf>
    <xf numFmtId="164" fontId="0" fillId="5" borderId="2" xfId="0" applyNumberFormat="1" applyFill="1" applyBorder="1"/>
    <xf numFmtId="0" fontId="0" fillId="5" borderId="2" xfId="0" applyFill="1" applyBorder="1"/>
    <xf numFmtId="0" fontId="6" fillId="0" borderId="1" xfId="0" applyFont="1" applyBorder="1" applyAlignment="1">
      <alignment vertical="center" wrapText="1"/>
    </xf>
    <xf numFmtId="0" fontId="5" fillId="4" borderId="0" xfId="0" applyFont="1" applyFill="1"/>
    <xf numFmtId="165" fontId="5" fillId="4" borderId="0" xfId="0" applyNumberFormat="1" applyFont="1" applyFill="1"/>
    <xf numFmtId="164" fontId="5" fillId="4" borderId="0" xfId="0" applyNumberFormat="1" applyFont="1" applyFill="1"/>
    <xf numFmtId="0" fontId="0" fillId="6" borderId="0" xfId="0" applyFill="1"/>
    <xf numFmtId="0" fontId="0" fillId="6" borderId="1" xfId="0" applyFill="1" applyBorder="1"/>
    <xf numFmtId="0" fontId="6" fillId="6" borderId="1" xfId="0" applyFont="1" applyFill="1" applyBorder="1" applyAlignment="1">
      <alignment wrapText="1"/>
    </xf>
    <xf numFmtId="0" fontId="6" fillId="6" borderId="1" xfId="0" applyFont="1" applyFill="1" applyBorder="1"/>
    <xf numFmtId="0" fontId="5" fillId="4" borderId="0" xfId="0" applyFont="1" applyFill="1" applyAlignment="1">
      <alignment wrapText="1"/>
    </xf>
    <xf numFmtId="0" fontId="0" fillId="5" borderId="0" xfId="0" applyFill="1" applyAlignment="1">
      <alignment wrapText="1"/>
    </xf>
    <xf numFmtId="0" fontId="0" fillId="5" borderId="1" xfId="0" applyFill="1" applyBorder="1" applyAlignment="1">
      <alignment horizontal="center"/>
    </xf>
    <xf numFmtId="164" fontId="0" fillId="5" borderId="1" xfId="0" applyNumberFormat="1" applyFill="1" applyBorder="1"/>
    <xf numFmtId="0" fontId="12" fillId="0" borderId="0" xfId="0" applyFont="1"/>
    <xf numFmtId="9" fontId="0" fillId="0" borderId="0" xfId="6" applyFont="1"/>
    <xf numFmtId="0" fontId="0" fillId="0" borderId="0" xfId="0" applyAlignment="1">
      <alignment horizontal="right"/>
    </xf>
    <xf numFmtId="10" fontId="13" fillId="0" borderId="0" xfId="6" applyNumberFormat="1" applyFont="1" applyAlignment="1">
      <alignment horizontal="left"/>
    </xf>
    <xf numFmtId="165" fontId="0" fillId="0" borderId="0" xfId="0" applyNumberFormat="1" applyBorder="1" applyAlignment="1">
      <alignment horizontal="left"/>
    </xf>
    <xf numFmtId="0" fontId="0" fillId="0" borderId="0" xfId="0" applyFont="1" applyBorder="1" applyAlignment="1">
      <alignment horizontal="left"/>
    </xf>
    <xf numFmtId="164" fontId="0" fillId="0" borderId="0" xfId="0" applyNumberFormat="1" applyBorder="1" applyAlignment="1">
      <alignment horizontal="center"/>
    </xf>
    <xf numFmtId="0" fontId="0" fillId="0" borderId="0" xfId="0" applyBorder="1"/>
    <xf numFmtId="0" fontId="0" fillId="7" borderId="0" xfId="0" applyFont="1" applyFill="1"/>
  </cellXfs>
  <cellStyles count="8">
    <cellStyle name="Comma" xfId="1" builtinId="3"/>
    <cellStyle name="Followed Hyperlink" xfId="5" builtinId="9" hidden="1"/>
    <cellStyle name="Heading 1" xfId="2" builtinId="16"/>
    <cellStyle name="Hyperlink" xfId="4" builtinId="8" hidden="1"/>
    <cellStyle name="Normal" xfId="0" builtinId="0"/>
    <cellStyle name="Percent" xfId="6" builtinId="5"/>
    <cellStyle name="TableStyleLight1" xfId="1"/>
    <cellStyle name="Title" xfId="3" builtinId="1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9C0006"/>
      <rgbColor rgb="00008000"/>
      <rgbColor rgb="00000080"/>
      <rgbColor rgb="00808000"/>
      <rgbColor rgb="00800080"/>
      <rgbColor rgb="00008080"/>
      <rgbColor rgb="00C0C0C0"/>
      <rgbColor rgb="00808080"/>
      <rgbColor rgb="007EB2E6"/>
      <rgbColor rgb="00993366"/>
      <rgbColor rgb="00FFFFCC"/>
      <rgbColor rgb="00CCFFFF"/>
      <rgbColor rgb="00660066"/>
      <rgbColor rgb="00FF8080"/>
      <rgbColor rgb="001F5FA0"/>
      <rgbColor rgb="00B9CDE5"/>
      <rgbColor rgb="00000080"/>
      <rgbColor rgb="00FF00FF"/>
      <rgbColor rgb="00FFFF00"/>
      <rgbColor rgb="0000FFFF"/>
      <rgbColor rgb="00800080"/>
      <rgbColor rgb="00800000"/>
      <rgbColor rgb="00008080"/>
      <rgbColor rgb="000000FF"/>
      <rgbColor rgb="0000CCFF"/>
      <rgbColor rgb="00CCFFFF"/>
      <rgbColor rgb="00CCFFCC"/>
      <rgbColor rgb="00FFFF99"/>
      <rgbColor rgb="0095B3D7"/>
      <rgbColor rgb="00FF99CC"/>
      <rgbColor rgb="00CC99FF"/>
      <rgbColor rgb="00FFC7CE"/>
      <rgbColor rgb="003366FF"/>
      <rgbColor rgb="0033CCCC"/>
      <rgbColor rgb="0099CC00"/>
      <rgbColor rgb="00FFCC00"/>
      <rgbColor rgb="00FF9900"/>
      <rgbColor rgb="00FF6600"/>
      <rgbColor rgb="004F81BD"/>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O70"/>
  <sheetViews>
    <sheetView tabSelected="1" topLeftCell="A59" zoomScale="85" zoomScaleNormal="85" workbookViewId="0">
      <selection activeCell="E70" sqref="E70"/>
    </sheetView>
  </sheetViews>
  <sheetFormatPr defaultColWidth="11" defaultRowHeight="15.75"/>
  <cols>
    <col min="4" max="4" width="75.5" customWidth="1"/>
  </cols>
  <sheetData>
    <row r="1" spans="1:15" ht="46.5">
      <c r="D1" s="41" t="s">
        <v>80</v>
      </c>
    </row>
    <row r="2" spans="1:15">
      <c r="C2" s="1" t="s">
        <v>0</v>
      </c>
    </row>
    <row r="3" spans="1:15">
      <c r="C3" s="1" t="s">
        <v>1</v>
      </c>
      <c r="E3" s="2" t="s">
        <v>2</v>
      </c>
      <c r="F3" s="3"/>
      <c r="J3" s="2" t="s">
        <v>81</v>
      </c>
      <c r="K3" s="3"/>
      <c r="L3" s="3"/>
    </row>
    <row r="4" spans="1:15">
      <c r="C4" s="1" t="s">
        <v>3</v>
      </c>
      <c r="E4" s="1" t="s">
        <v>4</v>
      </c>
      <c r="F4">
        <v>80</v>
      </c>
      <c r="J4" t="s">
        <v>82</v>
      </c>
      <c r="K4">
        <f>COUNTIF(F20:F199,"Y")</f>
        <v>25</v>
      </c>
      <c r="L4" s="42" t="str">
        <f>CONCATENATE("out of ",COUNTA(C20:C199))</f>
        <v>out of 25</v>
      </c>
    </row>
    <row r="5" spans="1:15">
      <c r="C5" s="1" t="s">
        <v>5</v>
      </c>
      <c r="E5" s="1" t="s">
        <v>6</v>
      </c>
      <c r="F5">
        <v>51</v>
      </c>
      <c r="J5" s="43" t="str">
        <f>E4</f>
        <v>Meets</v>
      </c>
      <c r="K5">
        <f>COUNTIF(N20:N199,J5)</f>
        <v>0</v>
      </c>
      <c r="L5" s="44">
        <f>SUM(K5/$K$4)</f>
        <v>0</v>
      </c>
    </row>
    <row r="6" spans="1:15">
      <c r="C6" s="1"/>
      <c r="J6" s="43" t="str">
        <f>E5</f>
        <v>Working</v>
      </c>
      <c r="K6">
        <f>COUNTIF(N20:N199,J6)</f>
        <v>25</v>
      </c>
      <c r="L6" s="44">
        <f>SUM(K6/$K$4)</f>
        <v>1</v>
      </c>
    </row>
    <row r="7" spans="1:15">
      <c r="D7" s="4"/>
      <c r="E7" s="5"/>
      <c r="F7" s="6" t="s">
        <v>7</v>
      </c>
      <c r="G7" s="7"/>
      <c r="H7" s="4"/>
    </row>
    <row r="8" spans="1:15">
      <c r="C8" s="1"/>
      <c r="D8" s="8" t="s">
        <v>8</v>
      </c>
      <c r="E8" s="45" t="str">
        <f>E13</f>
        <v/>
      </c>
      <c r="F8" s="46" t="str">
        <f>IF(E8="","No data",IF(E8&gt;=$F$3,"Meets Standard",IF(E8&gt;=$F$4,"Working Towards Standards","Below the Standard")))</f>
        <v>No data</v>
      </c>
      <c r="G8" s="47"/>
      <c r="H8" s="48"/>
    </row>
    <row r="9" spans="1:15">
      <c r="D9" s="8" t="s">
        <v>9</v>
      </c>
      <c r="E9" s="45" t="str">
        <f>E22</f>
        <v/>
      </c>
      <c r="F9" s="46" t="str">
        <f>IF(E9="","No data",IF(E9&gt;=$F$3,"Meets Standard",IF(E9&gt;=$F$4,"Working Towards Standards","Below the Standard")))</f>
        <v>No data</v>
      </c>
      <c r="G9" s="48"/>
      <c r="H9" s="48"/>
    </row>
    <row r="10" spans="1:15">
      <c r="D10" s="8" t="s">
        <v>10</v>
      </c>
      <c r="E10" s="45" t="str">
        <f>E43</f>
        <v/>
      </c>
      <c r="F10" s="46" t="str">
        <f>IF(E10="","No data",IF(E10&gt;=$F$3,"Meets Standard",IF(E10&gt;=$F$4,"Working Towards Standards","Below the Standard")))</f>
        <v>No data</v>
      </c>
      <c r="G10" s="48"/>
      <c r="H10" s="48"/>
    </row>
    <row r="11" spans="1:15">
      <c r="D11" s="8" t="s">
        <v>11</v>
      </c>
      <c r="E11" s="45" t="str">
        <f>E64</f>
        <v/>
      </c>
      <c r="F11" s="46" t="str">
        <f>IF(E11="","No data",IF(E11&gt;=$F$3,"Meets Standard",IF(E11&gt;=$F$4,"Working Towards Standards","Below the Standard")))</f>
        <v>No data</v>
      </c>
      <c r="G11" s="48"/>
      <c r="H11" s="48"/>
    </row>
    <row r="13" spans="1:15">
      <c r="A13" s="10" t="s">
        <v>8</v>
      </c>
      <c r="B13" s="10"/>
      <c r="C13" s="10"/>
      <c r="D13" s="10"/>
      <c r="E13" s="11" t="str">
        <f>IF(SUM(E14,E16,E18,E20)=0,"",AVERAGE(E14,E16,E18,E20))</f>
        <v/>
      </c>
      <c r="F13" s="12" t="s">
        <v>12</v>
      </c>
      <c r="G13" s="13" t="s">
        <v>13</v>
      </c>
      <c r="H13" s="12" t="s">
        <v>14</v>
      </c>
      <c r="I13" s="12" t="s">
        <v>15</v>
      </c>
      <c r="J13" s="12" t="s">
        <v>16</v>
      </c>
      <c r="K13" s="12" t="s">
        <v>17</v>
      </c>
      <c r="L13" s="12" t="s">
        <v>18</v>
      </c>
      <c r="M13" s="12" t="s">
        <v>19</v>
      </c>
      <c r="N13" s="12" t="s">
        <v>83</v>
      </c>
      <c r="O13" s="12" t="s">
        <v>84</v>
      </c>
    </row>
    <row r="14" spans="1:15">
      <c r="B14" s="14" t="s">
        <v>20</v>
      </c>
      <c r="C14" s="14"/>
      <c r="D14" s="14"/>
      <c r="E14" s="15" t="str">
        <f>IF(E15&gt;0,E15,"")</f>
        <v/>
      </c>
      <c r="F14" s="16"/>
      <c r="G14" s="17"/>
      <c r="H14" s="14"/>
      <c r="I14" s="14"/>
      <c r="J14" s="14"/>
      <c r="K14" s="14"/>
      <c r="L14" s="14"/>
      <c r="M14" s="14"/>
      <c r="N14" s="49"/>
      <c r="O14" s="49"/>
    </row>
    <row r="15" spans="1:15" ht="63">
      <c r="B15" s="9"/>
      <c r="C15" s="9" t="s">
        <v>20</v>
      </c>
      <c r="D15" s="18" t="s">
        <v>21</v>
      </c>
      <c r="E15" s="19" t="str">
        <f>IF(F15="Y",G15,"")</f>
        <v/>
      </c>
      <c r="F15" s="20" t="s">
        <v>22</v>
      </c>
      <c r="G15" s="21" t="str">
        <f>IF(SUM(I15,K15,M15)=0,"",AVERAGE(I15,K15,M15))</f>
        <v/>
      </c>
      <c r="H15" s="9"/>
      <c r="I15" s="22"/>
      <c r="J15" s="22"/>
      <c r="K15" s="22"/>
      <c r="L15" s="22"/>
      <c r="M15" s="22"/>
      <c r="N15" s="9" t="str">
        <f>IF(F15="Y",IF(O15&gt;=$F$4,$E$4,$E$5),"Not tracked")</f>
        <v>Working</v>
      </c>
      <c r="O15" s="9">
        <f>MAX(I15,K15,M15)</f>
        <v>0</v>
      </c>
    </row>
    <row r="16" spans="1:15">
      <c r="B16" s="23" t="s">
        <v>23</v>
      </c>
      <c r="C16" s="23"/>
      <c r="D16" s="24"/>
      <c r="E16" s="25" t="str">
        <f>IF(E17&gt;0,E17,"")</f>
        <v/>
      </c>
      <c r="F16" s="26"/>
      <c r="G16" s="27"/>
      <c r="H16" s="28"/>
      <c r="I16" s="28"/>
      <c r="J16" s="28"/>
      <c r="K16" s="28"/>
      <c r="L16" s="28"/>
      <c r="M16" s="28"/>
      <c r="N16" s="49"/>
      <c r="O16" s="49"/>
    </row>
    <row r="17" spans="1:15" ht="31.5">
      <c r="B17" s="9"/>
      <c r="C17" s="9" t="s">
        <v>23</v>
      </c>
      <c r="D17" s="18" t="s">
        <v>24</v>
      </c>
      <c r="E17" s="19" t="str">
        <f>IF(F17="Y",G17,"")</f>
        <v/>
      </c>
      <c r="F17" s="20" t="s">
        <v>22</v>
      </c>
      <c r="G17" s="21" t="str">
        <f>IF(SUM(I17,K17,M17)=0,"",AVERAGE(I17,K17,M17))</f>
        <v/>
      </c>
      <c r="H17" s="9"/>
      <c r="I17" s="22"/>
      <c r="J17" s="22"/>
      <c r="K17" s="22"/>
      <c r="L17" s="22"/>
      <c r="M17" s="22"/>
      <c r="N17" s="9" t="str">
        <f>IF(F17="Y",IF(O17&gt;=$F$4,$E$4,$E$5),"Not tracked")</f>
        <v>Working</v>
      </c>
      <c r="O17" s="9">
        <f>MAX(I17,K17,M17)</f>
        <v>0</v>
      </c>
    </row>
    <row r="18" spans="1:15">
      <c r="B18" s="23" t="s">
        <v>25</v>
      </c>
      <c r="C18" s="23"/>
      <c r="D18" s="24"/>
      <c r="E18" s="25" t="str">
        <f>IF(E19&gt;0,E19,"")</f>
        <v/>
      </c>
      <c r="F18" s="26"/>
      <c r="G18" s="27"/>
      <c r="H18" s="28"/>
      <c r="I18" s="28"/>
      <c r="J18" s="28"/>
      <c r="K18" s="28"/>
      <c r="L18" s="28"/>
      <c r="M18" s="28"/>
      <c r="N18" s="49"/>
      <c r="O18" s="49"/>
    </row>
    <row r="19" spans="1:15" ht="47.25">
      <c r="B19" s="9"/>
      <c r="C19" s="9" t="s">
        <v>25</v>
      </c>
      <c r="D19" s="29" t="s">
        <v>26</v>
      </c>
      <c r="E19" s="19" t="str">
        <f>IF(F19="Y",G19,"")</f>
        <v/>
      </c>
      <c r="F19" s="20" t="s">
        <v>22</v>
      </c>
      <c r="G19" s="21" t="str">
        <f>IF(SUM(I19,K19,M19)=0,"",AVERAGE(I19,K19,M19))</f>
        <v/>
      </c>
      <c r="H19" s="9"/>
      <c r="I19" s="22"/>
      <c r="J19" s="22"/>
      <c r="K19" s="22"/>
      <c r="L19" s="22"/>
      <c r="M19" s="22"/>
      <c r="N19" s="9" t="str">
        <f>IF(F19="Y",IF(O19&gt;=$F$4,$E$4,$E$5),"Not tracked")</f>
        <v>Working</v>
      </c>
      <c r="O19" s="9">
        <f>MAX(I19,K19,M19)</f>
        <v>0</v>
      </c>
    </row>
    <row r="20" spans="1:15">
      <c r="B20" s="23" t="s">
        <v>27</v>
      </c>
      <c r="C20" s="23"/>
      <c r="D20" s="24"/>
      <c r="E20" s="25" t="str">
        <f>IF(E21&gt;0,E21,"")</f>
        <v/>
      </c>
      <c r="F20" s="26"/>
      <c r="G20" s="27"/>
      <c r="H20" s="28"/>
      <c r="I20" s="28"/>
      <c r="J20" s="28"/>
      <c r="K20" s="28"/>
      <c r="L20" s="28"/>
      <c r="M20" s="28"/>
      <c r="N20" s="49"/>
      <c r="O20" s="49"/>
    </row>
    <row r="21" spans="1:15" ht="47.25">
      <c r="B21" s="9"/>
      <c r="C21" s="9" t="s">
        <v>27</v>
      </c>
      <c r="D21" s="29" t="s">
        <v>28</v>
      </c>
      <c r="E21" s="19" t="str">
        <f>IF(F21="Y",G21,"")</f>
        <v/>
      </c>
      <c r="F21" s="20" t="s">
        <v>22</v>
      </c>
      <c r="G21" s="21" t="str">
        <f>IF(SUM(I21,K21,M21)=0,"",AVERAGE(I21,K21,M21))</f>
        <v/>
      </c>
      <c r="H21" s="9"/>
      <c r="I21" s="22"/>
      <c r="J21" s="22"/>
      <c r="K21" s="22"/>
      <c r="L21" s="22"/>
      <c r="M21" s="22"/>
      <c r="N21" s="9" t="str">
        <f>IF(F21="Y",IF(O21&gt;=$F$4,$E$4,$E$5),"Not tracked")</f>
        <v>Working</v>
      </c>
      <c r="O21" s="9">
        <f>MAX(I21,K21,M21)</f>
        <v>0</v>
      </c>
    </row>
    <row r="22" spans="1:15">
      <c r="A22" s="30" t="s">
        <v>9</v>
      </c>
      <c r="B22" s="30"/>
      <c r="C22" s="30"/>
      <c r="D22" s="30"/>
      <c r="E22" s="31" t="str">
        <f>IF(SUM(E23,E27,E29,E31,E33,E35,E37,E39,E41)=0,"",AVERAGE(E23,E27,E29,E31,E33,E35,E37,E39,E41))</f>
        <v/>
      </c>
      <c r="F22" s="12" t="s">
        <v>12</v>
      </c>
      <c r="G22" s="32" t="s">
        <v>13</v>
      </c>
      <c r="H22" s="30" t="s">
        <v>14</v>
      </c>
      <c r="I22" s="30" t="s">
        <v>15</v>
      </c>
      <c r="J22" s="30" t="s">
        <v>16</v>
      </c>
      <c r="K22" s="30" t="s">
        <v>17</v>
      </c>
      <c r="L22" s="30" t="s">
        <v>18</v>
      </c>
      <c r="M22" s="30" t="s">
        <v>19</v>
      </c>
      <c r="N22" s="12" t="s">
        <v>83</v>
      </c>
      <c r="O22" s="12" t="s">
        <v>84</v>
      </c>
    </row>
    <row r="23" spans="1:15">
      <c r="B23" s="23" t="s">
        <v>29</v>
      </c>
      <c r="C23" s="23"/>
      <c r="D23" s="23"/>
      <c r="E23" s="25" t="str">
        <f>IF(SUM(E24:E26)=0,"",AVERAGE(E24:E26))</f>
        <v/>
      </c>
      <c r="F23" s="26"/>
      <c r="G23" s="27"/>
      <c r="H23" s="28"/>
      <c r="I23" s="28"/>
      <c r="J23" s="28"/>
      <c r="K23" s="28"/>
      <c r="L23" s="28"/>
      <c r="M23" s="28"/>
      <c r="N23" s="49"/>
      <c r="O23" s="49"/>
    </row>
    <row r="24" spans="1:15" ht="31.5">
      <c r="B24" s="34"/>
      <c r="C24" s="34" t="s">
        <v>29</v>
      </c>
      <c r="D24" s="35" t="s">
        <v>30</v>
      </c>
      <c r="E24" s="19" t="str">
        <f>IF(F24="Y",G24,"")</f>
        <v/>
      </c>
      <c r="F24" s="20" t="s">
        <v>22</v>
      </c>
      <c r="G24" s="21" t="str">
        <f>IF(SUM(I24,K24,M24)=0,"",AVERAGE(I24,K24,M24))</f>
        <v/>
      </c>
      <c r="H24" s="9"/>
      <c r="I24" s="22"/>
      <c r="J24" s="22"/>
      <c r="K24" s="22"/>
      <c r="L24" s="22"/>
      <c r="M24" s="22"/>
      <c r="N24" s="9" t="str">
        <f>IF(F24="Y",IF(O24&gt;=$F$4,$E$4,$E$5),"Not tracked")</f>
        <v>Working</v>
      </c>
      <c r="O24" s="9">
        <f>MAX(I24,K24,M24)</f>
        <v>0</v>
      </c>
    </row>
    <row r="25" spans="1:15">
      <c r="B25" s="34"/>
      <c r="C25" s="34" t="s">
        <v>31</v>
      </c>
      <c r="D25" s="36" t="s">
        <v>32</v>
      </c>
      <c r="E25" s="19" t="str">
        <f>IF(F25="Y",G25,"")</f>
        <v/>
      </c>
      <c r="F25" s="20" t="s">
        <v>22</v>
      </c>
      <c r="G25" s="21" t="str">
        <f>IF(SUM(I25,K25,M25)=0,"",AVERAGE(I25,K25,M25))</f>
        <v/>
      </c>
      <c r="H25" s="9"/>
      <c r="I25" s="22"/>
      <c r="J25" s="22"/>
      <c r="K25" s="22"/>
      <c r="L25" s="22"/>
      <c r="M25" s="22"/>
      <c r="N25" s="9" t="str">
        <f>IF(F25="Y",IF(O25&gt;=$F$4,$E$4,$E$5),"Not tracked")</f>
        <v>Working</v>
      </c>
      <c r="O25" s="9">
        <f>MAX(I25,K25,M25)</f>
        <v>0</v>
      </c>
    </row>
    <row r="26" spans="1:15" ht="31.5">
      <c r="B26" s="34"/>
      <c r="C26" s="34" t="s">
        <v>33</v>
      </c>
      <c r="D26" s="35" t="s">
        <v>34</v>
      </c>
      <c r="E26" s="19" t="str">
        <f>IF(F26="Y",G26,"")</f>
        <v/>
      </c>
      <c r="F26" s="20" t="s">
        <v>22</v>
      </c>
      <c r="G26" s="21" t="str">
        <f>IF(SUM(I26,K26,M26)=0,"",AVERAGE(I26,K26,M26))</f>
        <v/>
      </c>
      <c r="H26" s="9"/>
      <c r="I26" s="22"/>
      <c r="J26" s="22"/>
      <c r="K26" s="22"/>
      <c r="L26" s="22"/>
      <c r="M26" s="22"/>
      <c r="N26" s="9" t="str">
        <f>IF(F26="Y",IF(O26&gt;=$F$4,$E$4,$E$5),"Not tracked")</f>
        <v>Working</v>
      </c>
      <c r="O26" s="9">
        <f>MAX(I26,K26,M26)</f>
        <v>0</v>
      </c>
    </row>
    <row r="27" spans="1:15">
      <c r="A27" s="33"/>
      <c r="B27" s="23" t="s">
        <v>35</v>
      </c>
      <c r="C27" s="49"/>
      <c r="D27" s="49"/>
      <c r="E27" s="25" t="str">
        <f>IF(E28&gt;0,E28,"")</f>
        <v/>
      </c>
      <c r="F27" s="49"/>
      <c r="G27" s="49"/>
      <c r="H27" s="49"/>
      <c r="I27" s="49"/>
      <c r="J27" s="49"/>
      <c r="K27" s="49"/>
      <c r="L27" s="49"/>
      <c r="M27" s="49"/>
      <c r="N27" s="49"/>
      <c r="O27" s="49"/>
    </row>
    <row r="28" spans="1:15">
      <c r="B28" s="9"/>
      <c r="C28" s="9" t="s">
        <v>35</v>
      </c>
      <c r="D28" s="18" t="s">
        <v>36</v>
      </c>
      <c r="E28" s="19" t="str">
        <f>IF(F28="Y",G28,"")</f>
        <v/>
      </c>
      <c r="F28" s="20" t="s">
        <v>22</v>
      </c>
      <c r="G28" s="21" t="str">
        <f>IF(SUM(I28,K28,M28)=0,"",AVERAGE(I28,K28,M28))</f>
        <v/>
      </c>
      <c r="H28" s="9"/>
      <c r="I28" s="22"/>
      <c r="J28" s="22"/>
      <c r="K28" s="22"/>
      <c r="L28" s="22"/>
      <c r="M28" s="22"/>
      <c r="N28" s="9" t="str">
        <f>IF(F28="Y",IF(O28&gt;=$F$4,$E$4,$E$5),"Not tracked")</f>
        <v>Working</v>
      </c>
      <c r="O28" s="9">
        <f>MAX(I28,K28,M28)</f>
        <v>0</v>
      </c>
    </row>
    <row r="29" spans="1:15">
      <c r="B29" s="23" t="s">
        <v>37</v>
      </c>
      <c r="C29" s="23"/>
      <c r="D29" s="24"/>
      <c r="E29" s="25" t="str">
        <f>IF(E30&gt;0,E30,"")</f>
        <v/>
      </c>
      <c r="F29" s="26"/>
      <c r="G29" s="27"/>
      <c r="H29" s="28"/>
      <c r="I29" s="28"/>
      <c r="J29" s="28"/>
      <c r="K29" s="28"/>
      <c r="L29" s="28"/>
      <c r="M29" s="28"/>
      <c r="N29" s="49"/>
      <c r="O29" s="49"/>
    </row>
    <row r="30" spans="1:15" ht="31.5">
      <c r="B30" s="9"/>
      <c r="C30" s="9" t="s">
        <v>37</v>
      </c>
      <c r="D30" s="18" t="s">
        <v>38</v>
      </c>
      <c r="E30" s="19" t="str">
        <f>IF(F30="Y",G30,"")</f>
        <v/>
      </c>
      <c r="F30" s="20" t="s">
        <v>22</v>
      </c>
      <c r="G30" s="21" t="str">
        <f>IF(SUM(I30,K30,M30)=0,"",AVERAGE(I30,K30,M30))</f>
        <v/>
      </c>
      <c r="H30" s="9"/>
      <c r="I30" s="22"/>
      <c r="J30" s="22"/>
      <c r="K30" s="22"/>
      <c r="L30" s="22"/>
      <c r="M30" s="22"/>
      <c r="N30" s="9" t="str">
        <f>IF(F30="Y",IF(O30&gt;=$F$4,$E$4,$E$5),"Not tracked")</f>
        <v>Working</v>
      </c>
      <c r="O30" s="9">
        <f>MAX(I30,K30,M30)</f>
        <v>0</v>
      </c>
    </row>
    <row r="31" spans="1:15">
      <c r="B31" s="23" t="s">
        <v>39</v>
      </c>
      <c r="C31" s="23"/>
      <c r="D31" s="24"/>
      <c r="E31" s="25" t="str">
        <f>IF(E32&gt;0,E32,"")</f>
        <v/>
      </c>
      <c r="F31" s="26"/>
      <c r="G31" s="27"/>
      <c r="H31" s="28"/>
      <c r="I31" s="28"/>
      <c r="J31" s="28"/>
      <c r="K31" s="28"/>
      <c r="L31" s="28"/>
      <c r="M31" s="28"/>
      <c r="N31" s="49"/>
      <c r="O31" s="49"/>
    </row>
    <row r="32" spans="1:15" ht="31.5">
      <c r="B32" s="9"/>
      <c r="C32" s="9" t="s">
        <v>39</v>
      </c>
      <c r="D32" s="18" t="s">
        <v>40</v>
      </c>
      <c r="E32" s="19" t="str">
        <f>IF(F32="Y",G32,"")</f>
        <v/>
      </c>
      <c r="F32" s="20" t="s">
        <v>22</v>
      </c>
      <c r="G32" s="21" t="str">
        <f>IF(SUM(I32,K32,M32)=0,"",AVERAGE(I32,K32,M32))</f>
        <v/>
      </c>
      <c r="H32" s="9"/>
      <c r="I32" s="22"/>
      <c r="J32" s="22"/>
      <c r="K32" s="22"/>
      <c r="L32" s="22"/>
      <c r="M32" s="22"/>
      <c r="N32" s="9" t="str">
        <f>IF(F32="Y",IF(O32&gt;=$F$4,$E$4,$E$5),"Not tracked")</f>
        <v>Working</v>
      </c>
      <c r="O32" s="9">
        <f>MAX(I32,K32,M32)</f>
        <v>0</v>
      </c>
    </row>
    <row r="33" spans="1:15">
      <c r="B33" s="23" t="s">
        <v>41</v>
      </c>
      <c r="C33" s="23"/>
      <c r="D33" s="24"/>
      <c r="E33" s="25" t="str">
        <f>IF(E34&gt;0,E34,"")</f>
        <v/>
      </c>
      <c r="F33" s="26"/>
      <c r="G33" s="27"/>
      <c r="H33" s="28"/>
      <c r="I33" s="28"/>
      <c r="J33" s="28"/>
      <c r="K33" s="28"/>
      <c r="L33" s="28"/>
      <c r="M33" s="28"/>
      <c r="N33" s="49"/>
      <c r="O33" s="49"/>
    </row>
    <row r="34" spans="1:15" ht="31.5">
      <c r="B34" s="9"/>
      <c r="C34" s="9" t="s">
        <v>41</v>
      </c>
      <c r="D34" s="18" t="s">
        <v>42</v>
      </c>
      <c r="E34" s="19" t="str">
        <f>IF(F34="Y",G34,"")</f>
        <v/>
      </c>
      <c r="F34" s="20" t="s">
        <v>22</v>
      </c>
      <c r="G34" s="21" t="str">
        <f>IF(SUM(I34,K34,M34)=0,"",AVERAGE(I34,K34,M34))</f>
        <v/>
      </c>
      <c r="H34" s="9"/>
      <c r="I34" s="22"/>
      <c r="J34" s="22"/>
      <c r="K34" s="22"/>
      <c r="L34" s="22"/>
      <c r="M34" s="22"/>
      <c r="N34" s="9" t="str">
        <f>IF(F34="Y",IF(O34&gt;=$F$4,$E$4,$E$5),"Not tracked")</f>
        <v>Working</v>
      </c>
      <c r="O34" s="9">
        <f>MAX(I34,K34,M34)</f>
        <v>0</v>
      </c>
    </row>
    <row r="35" spans="1:15">
      <c r="B35" s="23" t="s">
        <v>43</v>
      </c>
      <c r="C35" s="23"/>
      <c r="D35" s="24"/>
      <c r="E35" s="25" t="str">
        <f>IF(E36&gt;0,E36,"")</f>
        <v/>
      </c>
      <c r="F35" s="26"/>
      <c r="G35" s="27"/>
      <c r="H35" s="28"/>
      <c r="I35" s="28"/>
      <c r="J35" s="28"/>
      <c r="K35" s="28"/>
      <c r="L35" s="28"/>
      <c r="M35" s="28"/>
      <c r="N35" s="49"/>
      <c r="O35" s="49"/>
    </row>
    <row r="36" spans="1:15" ht="31.5">
      <c r="B36" s="9"/>
      <c r="C36" s="9" t="s">
        <v>43</v>
      </c>
      <c r="D36" s="18" t="s">
        <v>44</v>
      </c>
      <c r="E36" s="19" t="str">
        <f>IF(F36="Y",G36,"")</f>
        <v/>
      </c>
      <c r="F36" s="20" t="s">
        <v>22</v>
      </c>
      <c r="G36" s="21" t="str">
        <f>IF(SUM(I36,K36,M36)=0,"",AVERAGE(I36,K36,M36))</f>
        <v/>
      </c>
      <c r="H36" s="9"/>
      <c r="I36" s="22"/>
      <c r="J36" s="22"/>
      <c r="K36" s="22"/>
      <c r="L36" s="22"/>
      <c r="M36" s="22"/>
      <c r="N36" s="9" t="str">
        <f>IF(F36="Y",IF(O36&gt;=$F$4,$E$4,$E$5),"Not tracked")</f>
        <v>Working</v>
      </c>
      <c r="O36" s="9">
        <f>MAX(I36,K36,M36)</f>
        <v>0</v>
      </c>
    </row>
    <row r="37" spans="1:15">
      <c r="B37" s="23" t="s">
        <v>45</v>
      </c>
      <c r="C37" s="23"/>
      <c r="D37" s="24"/>
      <c r="E37" s="25" t="str">
        <f>IF(E38&gt;0,E38,"")</f>
        <v/>
      </c>
      <c r="F37" s="26"/>
      <c r="G37" s="27"/>
      <c r="H37" s="28"/>
      <c r="I37" s="28"/>
      <c r="J37" s="28"/>
      <c r="K37" s="28"/>
      <c r="L37" s="28"/>
      <c r="M37" s="28"/>
      <c r="N37" s="49"/>
      <c r="O37" s="49"/>
    </row>
    <row r="38" spans="1:15" ht="94.5">
      <c r="B38" s="9"/>
      <c r="C38" s="9" t="s">
        <v>46</v>
      </c>
      <c r="D38" s="18" t="s">
        <v>47</v>
      </c>
      <c r="E38" s="19" t="str">
        <f>IF(F38="Y",G38,"")</f>
        <v/>
      </c>
      <c r="F38" s="20" t="s">
        <v>22</v>
      </c>
      <c r="G38" s="21" t="str">
        <f>IF(SUM(I38,K38,M38)=0,"",AVERAGE(I38,K38,M38))</f>
        <v/>
      </c>
      <c r="H38" s="9"/>
      <c r="I38" s="22"/>
      <c r="J38" s="22"/>
      <c r="K38" s="22"/>
      <c r="L38" s="22"/>
      <c r="M38" s="22"/>
      <c r="N38" s="9" t="str">
        <f>IF(F38="Y",IF(O38&gt;=$F$4,$E$4,$E$5),"Not tracked")</f>
        <v>Working</v>
      </c>
      <c r="O38" s="9">
        <f>MAX(I38,K38,M38)</f>
        <v>0</v>
      </c>
    </row>
    <row r="39" spans="1:15">
      <c r="B39" s="23" t="s">
        <v>48</v>
      </c>
      <c r="C39" s="23"/>
      <c r="D39" s="24"/>
      <c r="E39" s="25" t="str">
        <f>IF(E40&gt;0,E40,"")</f>
        <v/>
      </c>
      <c r="F39" s="26"/>
      <c r="G39" s="27"/>
      <c r="H39" s="28"/>
      <c r="I39" s="28"/>
      <c r="J39" s="28"/>
      <c r="K39" s="28"/>
      <c r="L39" s="28"/>
      <c r="M39" s="28"/>
      <c r="N39" s="49"/>
      <c r="O39" s="49"/>
    </row>
    <row r="40" spans="1:15" ht="31.5">
      <c r="B40" s="9"/>
      <c r="C40" s="9" t="s">
        <v>48</v>
      </c>
      <c r="D40" s="18" t="s">
        <v>49</v>
      </c>
      <c r="E40" s="19" t="str">
        <f>IF(F40="Y",G40,"")</f>
        <v/>
      </c>
      <c r="F40" s="20" t="s">
        <v>22</v>
      </c>
      <c r="G40" s="21" t="str">
        <f>IF(SUM(I40,K40,M40)=0,"",AVERAGE(I40,K40,M40))</f>
        <v/>
      </c>
      <c r="H40" s="9"/>
      <c r="I40" s="22"/>
      <c r="J40" s="22"/>
      <c r="K40" s="22"/>
      <c r="L40" s="22"/>
      <c r="M40" s="22"/>
      <c r="N40" s="9" t="str">
        <f>IF(F40="Y",IF(O40&gt;=$F$4,$E$4,$E$5),"Not tracked")</f>
        <v>Working</v>
      </c>
      <c r="O40" s="9">
        <f>MAX(I40,K40,M40)</f>
        <v>0</v>
      </c>
    </row>
    <row r="41" spans="1:15">
      <c r="B41" s="23" t="s">
        <v>50</v>
      </c>
      <c r="C41" s="23"/>
      <c r="D41" s="24"/>
      <c r="E41" s="25" t="str">
        <f>IF(E42&gt;0,E42,"")</f>
        <v/>
      </c>
      <c r="F41" s="26"/>
      <c r="G41" s="27"/>
      <c r="H41" s="28"/>
      <c r="I41" s="28"/>
      <c r="J41" s="28"/>
      <c r="K41" s="28"/>
      <c r="L41" s="28"/>
      <c r="M41" s="28"/>
      <c r="N41" s="49"/>
      <c r="O41" s="49"/>
    </row>
    <row r="42" spans="1:15" ht="31.5">
      <c r="B42" s="9"/>
      <c r="C42" s="9" t="s">
        <v>50</v>
      </c>
      <c r="D42" s="18" t="s">
        <v>51</v>
      </c>
      <c r="E42" s="19" t="str">
        <f>IF(F42="Y",G42,"")</f>
        <v/>
      </c>
      <c r="F42" s="20" t="s">
        <v>22</v>
      </c>
      <c r="G42" s="21" t="str">
        <f>IF(SUM(I42,K42,M42)=0,"",AVERAGE(I42,K42,M42))</f>
        <v/>
      </c>
      <c r="H42" s="9"/>
      <c r="I42" s="22"/>
      <c r="J42" s="22"/>
      <c r="K42" s="22"/>
      <c r="L42" s="22"/>
      <c r="M42" s="22"/>
      <c r="N42" s="9" t="str">
        <f>IF(F42="Y",IF(O42&gt;=$F$4,$E$4,$E$5),"Not tracked")</f>
        <v>Working</v>
      </c>
      <c r="O42" s="9">
        <f>MAX(I42,K42,M42)</f>
        <v>0</v>
      </c>
    </row>
    <row r="43" spans="1:15">
      <c r="A43" s="30" t="s">
        <v>52</v>
      </c>
      <c r="B43" s="30"/>
      <c r="C43" s="30"/>
      <c r="D43" s="37"/>
      <c r="E43" s="31" t="str">
        <f>IF(SUM(E44,E46,E48,E50,E52,E54,E56,E58,E60,E62)=0,"",AVERAGE(E44,E46,E48,E50,E52,E54,E56,E58,E60,E62))</f>
        <v/>
      </c>
      <c r="F43" s="12" t="s">
        <v>12</v>
      </c>
      <c r="G43" s="32" t="s">
        <v>13</v>
      </c>
      <c r="H43" s="30" t="s">
        <v>14</v>
      </c>
      <c r="I43" s="30" t="s">
        <v>15</v>
      </c>
      <c r="J43" s="30" t="s">
        <v>16</v>
      </c>
      <c r="K43" s="30" t="s">
        <v>17</v>
      </c>
      <c r="L43" s="30" t="s">
        <v>18</v>
      </c>
      <c r="M43" s="30" t="s">
        <v>19</v>
      </c>
      <c r="N43" s="12" t="s">
        <v>83</v>
      </c>
      <c r="O43" s="12" t="s">
        <v>84</v>
      </c>
    </row>
    <row r="44" spans="1:15">
      <c r="B44" s="14" t="s">
        <v>53</v>
      </c>
      <c r="C44" s="14"/>
      <c r="D44" s="38"/>
      <c r="E44" s="15" t="str">
        <f>IF(E45&gt;0,E45,"")</f>
        <v/>
      </c>
      <c r="F44" s="16"/>
      <c r="G44" s="17"/>
      <c r="H44" s="14"/>
      <c r="I44" s="14"/>
      <c r="J44" s="14"/>
      <c r="K44" s="14"/>
      <c r="L44" s="14"/>
      <c r="M44" s="14"/>
      <c r="N44" s="49"/>
      <c r="O44" s="49"/>
    </row>
    <row r="45" spans="1:15" ht="31.5">
      <c r="B45" s="9"/>
      <c r="C45" s="9" t="s">
        <v>53</v>
      </c>
      <c r="D45" s="18" t="s">
        <v>54</v>
      </c>
      <c r="E45" s="19" t="str">
        <f>IF(F45="Y",G45,"")</f>
        <v/>
      </c>
      <c r="F45" s="20" t="s">
        <v>22</v>
      </c>
      <c r="G45" s="21" t="str">
        <f>IF(SUM(I45,K45,M45)=0,"",AVERAGE(I45,K45,M45))</f>
        <v/>
      </c>
      <c r="H45" s="9"/>
      <c r="I45" s="22"/>
      <c r="J45" s="22"/>
      <c r="K45" s="22"/>
      <c r="L45" s="22"/>
      <c r="M45" s="22"/>
      <c r="N45" s="9" t="str">
        <f>IF(F45="Y",IF(O45&gt;=$F$4,$E$4,$E$5),"Not tracked")</f>
        <v>Working</v>
      </c>
      <c r="O45" s="9">
        <f>MAX(I45,K45,M45)</f>
        <v>0</v>
      </c>
    </row>
    <row r="46" spans="1:15">
      <c r="B46" s="23" t="s">
        <v>55</v>
      </c>
      <c r="C46" s="23"/>
      <c r="D46" s="24"/>
      <c r="E46" s="15" t="str">
        <f>IF(E47&gt;0,E47,"")</f>
        <v/>
      </c>
      <c r="F46" s="39"/>
      <c r="G46" s="40"/>
      <c r="H46" s="23"/>
      <c r="I46" s="23"/>
      <c r="J46" s="23"/>
      <c r="K46" s="23"/>
      <c r="L46" s="23"/>
      <c r="M46" s="23"/>
      <c r="N46" s="49"/>
      <c r="O46" s="49"/>
    </row>
    <row r="47" spans="1:15" ht="47.25">
      <c r="B47" s="9"/>
      <c r="C47" s="9" t="s">
        <v>55</v>
      </c>
      <c r="D47" s="18" t="s">
        <v>56</v>
      </c>
      <c r="E47" s="19" t="str">
        <f>IF(F47="Y",G47,"")</f>
        <v/>
      </c>
      <c r="F47" s="20" t="s">
        <v>22</v>
      </c>
      <c r="G47" s="21" t="str">
        <f>IF(SUM(I47,K47,M47)=0,"",AVERAGE(I47,K47,M47))</f>
        <v/>
      </c>
      <c r="H47" s="9"/>
      <c r="I47" s="22"/>
      <c r="J47" s="22"/>
      <c r="K47" s="22"/>
      <c r="L47" s="22"/>
      <c r="M47" s="22"/>
      <c r="N47" s="9" t="str">
        <f>IF(F47="Y",IF(O47&gt;=$F$4,$E$4,$E$5),"Not tracked")</f>
        <v>Working</v>
      </c>
      <c r="O47" s="9">
        <f>MAX(I47,K47,M47)</f>
        <v>0</v>
      </c>
    </row>
    <row r="48" spans="1:15">
      <c r="B48" s="23" t="s">
        <v>57</v>
      </c>
      <c r="C48" s="23"/>
      <c r="D48" s="24"/>
      <c r="E48" s="15" t="str">
        <f>IF(E49&gt;0,E49,"")</f>
        <v/>
      </c>
      <c r="F48" s="39"/>
      <c r="G48" s="40"/>
      <c r="H48" s="23"/>
      <c r="I48" s="23"/>
      <c r="J48" s="23"/>
      <c r="K48" s="23"/>
      <c r="L48" s="23"/>
      <c r="M48" s="23"/>
      <c r="N48" s="49"/>
      <c r="O48" s="49"/>
    </row>
    <row r="49" spans="1:15">
      <c r="B49" s="9"/>
      <c r="C49" s="9" t="s">
        <v>57</v>
      </c>
      <c r="D49" s="18" t="s">
        <v>58</v>
      </c>
      <c r="E49" s="19" t="str">
        <f>IF(F49="Y",G49,"")</f>
        <v/>
      </c>
      <c r="F49" s="20" t="s">
        <v>22</v>
      </c>
      <c r="G49" s="21" t="str">
        <f>IF(SUM(I49,K49,M49)=0,"",AVERAGE(I49,K49,M49))</f>
        <v/>
      </c>
      <c r="H49" s="9"/>
      <c r="I49" s="22"/>
      <c r="J49" s="22"/>
      <c r="K49" s="22"/>
      <c r="L49" s="22"/>
      <c r="M49" s="22"/>
      <c r="N49" s="9" t="str">
        <f>IF(F49="Y",IF(O49&gt;=$F$4,$E$4,$E$5),"Not tracked")</f>
        <v>Working</v>
      </c>
      <c r="O49" s="9">
        <f>MAX(I49,K49,M49)</f>
        <v>0</v>
      </c>
    </row>
    <row r="50" spans="1:15">
      <c r="B50" s="23" t="s">
        <v>59</v>
      </c>
      <c r="C50" s="23"/>
      <c r="D50" s="24"/>
      <c r="E50" s="15" t="str">
        <f>IF(E51&gt;0,E51,"")</f>
        <v/>
      </c>
      <c r="F50" s="39"/>
      <c r="G50" s="40"/>
      <c r="H50" s="23"/>
      <c r="I50" s="23"/>
      <c r="J50" s="23"/>
      <c r="K50" s="23"/>
      <c r="L50" s="23"/>
      <c r="M50" s="23"/>
      <c r="N50" s="49"/>
      <c r="O50" s="49"/>
    </row>
    <row r="51" spans="1:15" ht="31.5">
      <c r="B51" s="9"/>
      <c r="C51" s="9" t="s">
        <v>59</v>
      </c>
      <c r="D51" s="18" t="s">
        <v>60</v>
      </c>
      <c r="E51" s="19" t="str">
        <f>IF(F51="Y",G51,"")</f>
        <v/>
      </c>
      <c r="F51" s="20" t="s">
        <v>22</v>
      </c>
      <c r="G51" s="21" t="str">
        <f>IF(SUM(I51,K51,M51)=0,"",AVERAGE(I51,K51,M51))</f>
        <v/>
      </c>
      <c r="H51" s="9"/>
      <c r="I51" s="22"/>
      <c r="J51" s="22"/>
      <c r="K51" s="22"/>
      <c r="L51" s="22"/>
      <c r="M51" s="22"/>
      <c r="N51" s="9" t="str">
        <f>IF(F51="Y",IF(O51&gt;=$F$4,$E$4,$E$5),"Not tracked")</f>
        <v>Working</v>
      </c>
      <c r="O51" s="9">
        <f>MAX(I51,K51,M51)</f>
        <v>0</v>
      </c>
    </row>
    <row r="52" spans="1:15">
      <c r="B52" s="14" t="s">
        <v>61</v>
      </c>
      <c r="C52" s="14"/>
      <c r="D52" s="38"/>
      <c r="E52" s="15" t="str">
        <f>IF(E53&gt;0,E53,"")</f>
        <v/>
      </c>
      <c r="F52" s="16"/>
      <c r="G52" s="17"/>
      <c r="H52" s="14"/>
      <c r="I52" s="14"/>
      <c r="J52" s="14"/>
      <c r="K52" s="14"/>
      <c r="L52" s="14"/>
      <c r="M52" s="14"/>
      <c r="N52" s="49"/>
      <c r="O52" s="49"/>
    </row>
    <row r="53" spans="1:15" ht="47.25">
      <c r="B53" s="9"/>
      <c r="C53" s="9" t="s">
        <v>62</v>
      </c>
      <c r="D53" s="18" t="s">
        <v>63</v>
      </c>
      <c r="E53" s="19" t="str">
        <f>IF(F53="Y",G53,"")</f>
        <v/>
      </c>
      <c r="F53" s="20" t="s">
        <v>22</v>
      </c>
      <c r="G53" s="21" t="str">
        <f>IF(SUM(I53,K53,M53)=0,"",AVERAGE(I53,K53,M53))</f>
        <v/>
      </c>
      <c r="H53" s="9"/>
      <c r="I53" s="22"/>
      <c r="J53" s="22"/>
      <c r="K53" s="22"/>
      <c r="L53" s="22"/>
      <c r="M53" s="22"/>
      <c r="N53" s="9" t="str">
        <f>IF(F53="Y",IF(O53&gt;=$F$4,$E$4,$E$5),"Not tracked")</f>
        <v>Working</v>
      </c>
      <c r="O53" s="9">
        <f>MAX(I53,K53,M53)</f>
        <v>0</v>
      </c>
    </row>
    <row r="54" spans="1:15">
      <c r="B54" s="23" t="s">
        <v>64</v>
      </c>
      <c r="C54" s="23"/>
      <c r="D54" s="24"/>
      <c r="E54" s="15" t="str">
        <f>IF(E55&gt;0,E55,"")</f>
        <v/>
      </c>
      <c r="F54" s="39"/>
      <c r="G54" s="40"/>
      <c r="H54" s="23"/>
      <c r="I54" s="23"/>
      <c r="J54" s="23"/>
      <c r="K54" s="23"/>
      <c r="L54" s="23"/>
      <c r="M54" s="23"/>
      <c r="N54" s="49"/>
      <c r="O54" s="49"/>
    </row>
    <row r="55" spans="1:15" ht="47.25">
      <c r="B55" s="9"/>
      <c r="C55" s="9" t="s">
        <v>64</v>
      </c>
      <c r="D55" s="18" t="s">
        <v>65</v>
      </c>
      <c r="E55" s="19" t="str">
        <f>IF(F55="Y",G55,"")</f>
        <v/>
      </c>
      <c r="F55" s="20" t="s">
        <v>22</v>
      </c>
      <c r="G55" s="21" t="str">
        <f>IF(SUM(I55,K55,M55)=0,"",AVERAGE(I55,K55,M55))</f>
        <v/>
      </c>
      <c r="H55" s="9"/>
      <c r="I55" s="22"/>
      <c r="J55" s="22"/>
      <c r="K55" s="22"/>
      <c r="L55" s="22"/>
      <c r="M55" s="22"/>
      <c r="N55" s="9" t="str">
        <f>IF(F55="Y",IF(O55&gt;=$F$4,$E$4,$E$5),"Not tracked")</f>
        <v>Working</v>
      </c>
      <c r="O55" s="9">
        <f>MAX(I55,K55,M55)</f>
        <v>0</v>
      </c>
    </row>
    <row r="56" spans="1:15">
      <c r="B56" s="14" t="s">
        <v>66</v>
      </c>
      <c r="C56" s="14"/>
      <c r="D56" s="38"/>
      <c r="E56" s="15" t="str">
        <f>IF(E57&gt;0,E57,"")</f>
        <v/>
      </c>
      <c r="F56" s="16"/>
      <c r="G56" s="17"/>
      <c r="H56" s="14"/>
      <c r="I56" s="39"/>
      <c r="J56" s="14"/>
      <c r="K56" s="39"/>
      <c r="L56" s="14"/>
      <c r="M56" s="14"/>
      <c r="N56" s="49"/>
      <c r="O56" s="49"/>
    </row>
    <row r="57" spans="1:15" ht="31.5">
      <c r="B57" s="9"/>
      <c r="C57" s="9" t="s">
        <v>66</v>
      </c>
      <c r="D57" s="18" t="s">
        <v>67</v>
      </c>
      <c r="E57" s="19" t="str">
        <f>IF(F57="Y",G57,"")</f>
        <v/>
      </c>
      <c r="F57" s="20" t="s">
        <v>22</v>
      </c>
      <c r="G57" s="21" t="str">
        <f>IF(SUM(I57,K57,M57)=0,"",AVERAGE(I57,K57,M57))</f>
        <v/>
      </c>
      <c r="H57" s="9"/>
      <c r="I57" s="22"/>
      <c r="J57" s="22"/>
      <c r="K57" s="22"/>
      <c r="L57" s="22"/>
      <c r="M57" s="22"/>
      <c r="N57" s="9" t="str">
        <f>IF(F57="Y",IF(O57&gt;=$F$4,$E$4,$E$5),"Not tracked")</f>
        <v>Working</v>
      </c>
      <c r="O57" s="9">
        <f>MAX(I57,K57,M57)</f>
        <v>0</v>
      </c>
    </row>
    <row r="58" spans="1:15">
      <c r="B58" s="23" t="s">
        <v>68</v>
      </c>
      <c r="C58" s="23"/>
      <c r="D58" s="24"/>
      <c r="E58" s="15" t="str">
        <f>IF(E59&gt;0,E59,"")</f>
        <v/>
      </c>
      <c r="F58" s="39"/>
      <c r="G58" s="40"/>
      <c r="H58" s="23"/>
      <c r="I58" s="39"/>
      <c r="J58" s="23"/>
      <c r="K58" s="39"/>
      <c r="L58" s="23"/>
      <c r="M58" s="23"/>
      <c r="N58" s="49"/>
      <c r="O58" s="49"/>
    </row>
    <row r="59" spans="1:15" ht="47.25">
      <c r="B59" s="9"/>
      <c r="C59" s="9" t="s">
        <v>68</v>
      </c>
      <c r="D59" s="18" t="s">
        <v>69</v>
      </c>
      <c r="E59" s="19" t="str">
        <f>IF(F59="Y",G59,"")</f>
        <v/>
      </c>
      <c r="F59" s="20" t="s">
        <v>22</v>
      </c>
      <c r="G59" s="21" t="str">
        <f>IF(SUM(I59,K59,M59)=0,"",AVERAGE(I59,K59,M59))</f>
        <v/>
      </c>
      <c r="H59" s="9"/>
      <c r="I59" s="22"/>
      <c r="J59" s="22"/>
      <c r="K59" s="22"/>
      <c r="L59" s="22"/>
      <c r="M59" s="22"/>
      <c r="N59" s="9" t="str">
        <f>IF(F59="Y",IF(O59&gt;=$F$4,$E$4,$E$5),"Not tracked")</f>
        <v>Working</v>
      </c>
      <c r="O59" s="9">
        <f>MAX(I59,K59,M59)</f>
        <v>0</v>
      </c>
    </row>
    <row r="60" spans="1:15">
      <c r="B60" s="23" t="s">
        <v>70</v>
      </c>
      <c r="C60" s="23"/>
      <c r="D60" s="24"/>
      <c r="E60" s="15" t="str">
        <f>IF(E61&gt;0,E61,"")</f>
        <v/>
      </c>
      <c r="F60" s="39"/>
      <c r="G60" s="40"/>
      <c r="H60" s="23"/>
      <c r="I60" s="23"/>
      <c r="J60" s="23"/>
      <c r="K60" s="23"/>
      <c r="L60" s="23"/>
      <c r="M60" s="23"/>
      <c r="N60" s="49"/>
      <c r="O60" s="49"/>
    </row>
    <row r="61" spans="1:15" ht="63">
      <c r="B61" s="9"/>
      <c r="C61" s="9" t="s">
        <v>70</v>
      </c>
      <c r="D61" s="18" t="s">
        <v>71</v>
      </c>
      <c r="E61" s="19" t="str">
        <f>IF(F61="Y",G61,"")</f>
        <v/>
      </c>
      <c r="F61" s="20" t="s">
        <v>22</v>
      </c>
      <c r="G61" s="21" t="str">
        <f>IF(SUM(I61,K61,M61)=0,"",AVERAGE(I61,K61,M61))</f>
        <v/>
      </c>
      <c r="H61" s="9"/>
      <c r="I61" s="22"/>
      <c r="J61" s="22"/>
      <c r="K61" s="22"/>
      <c r="L61" s="22"/>
      <c r="M61" s="22"/>
      <c r="N61" s="9" t="str">
        <f>IF(F61="Y",IF(O61&gt;=$F$4,$E$4,$E$5),"Not tracked")</f>
        <v>Working</v>
      </c>
      <c r="O61" s="9">
        <f>MAX(I61,K61,M61)</f>
        <v>0</v>
      </c>
    </row>
    <row r="62" spans="1:15">
      <c r="B62" s="23" t="s">
        <v>72</v>
      </c>
      <c r="C62" s="23"/>
      <c r="D62" s="24"/>
      <c r="E62" s="15" t="str">
        <f>IF(E63&gt;0,E63,"")</f>
        <v/>
      </c>
      <c r="F62" s="39"/>
      <c r="G62" s="40"/>
      <c r="H62" s="23"/>
      <c r="I62" s="23"/>
      <c r="J62" s="23"/>
      <c r="K62" s="23"/>
      <c r="L62" s="23"/>
      <c r="M62" s="23"/>
      <c r="N62" s="49"/>
      <c r="O62" s="49"/>
    </row>
    <row r="63" spans="1:15" ht="47.25">
      <c r="B63" s="9"/>
      <c r="C63" s="9" t="s">
        <v>72</v>
      </c>
      <c r="D63" s="18" t="s">
        <v>73</v>
      </c>
      <c r="E63" s="19" t="str">
        <f>IF(F63="Y",G63,"")</f>
        <v/>
      </c>
      <c r="F63" s="20" t="s">
        <v>22</v>
      </c>
      <c r="G63" s="21" t="str">
        <f>IF(SUM(I63,K63,M63)=0,"",AVERAGE(I63,K63,M63))</f>
        <v/>
      </c>
      <c r="H63" s="9"/>
      <c r="I63" s="22"/>
      <c r="J63" s="22"/>
      <c r="K63" s="22"/>
      <c r="L63" s="22"/>
      <c r="M63" s="22"/>
      <c r="N63" s="9" t="str">
        <f>IF(F63="Y",IF(O63&gt;=$F$4,$E$4,$E$5),"Not tracked")</f>
        <v>Working</v>
      </c>
      <c r="O63" s="9">
        <f>MAX(I63,K63,M63)</f>
        <v>0</v>
      </c>
    </row>
    <row r="64" spans="1:15">
      <c r="A64" s="30" t="s">
        <v>11</v>
      </c>
      <c r="B64" s="30"/>
      <c r="C64" s="30"/>
      <c r="D64" s="30"/>
      <c r="E64" s="31" t="str">
        <f>IF(SUM(E65,E67,E69)=0,"",AVERAGE(E65,E67,E69))</f>
        <v/>
      </c>
      <c r="F64" s="12" t="s">
        <v>12</v>
      </c>
      <c r="G64" s="32" t="s">
        <v>13</v>
      </c>
      <c r="H64" s="30" t="s">
        <v>14</v>
      </c>
      <c r="I64" s="30" t="s">
        <v>15</v>
      </c>
      <c r="J64" s="30" t="s">
        <v>16</v>
      </c>
      <c r="K64" s="30" t="s">
        <v>17</v>
      </c>
      <c r="L64" s="30" t="s">
        <v>18</v>
      </c>
      <c r="M64" s="30" t="s">
        <v>19</v>
      </c>
      <c r="N64" s="12" t="s">
        <v>83</v>
      </c>
      <c r="O64" s="12" t="s">
        <v>84</v>
      </c>
    </row>
    <row r="65" spans="2:15">
      <c r="B65" s="23" t="s">
        <v>74</v>
      </c>
      <c r="C65" s="23"/>
      <c r="D65" s="24"/>
      <c r="E65" s="15" t="str">
        <f>IF(E66&gt;0,E66,"")</f>
        <v/>
      </c>
      <c r="F65" s="39"/>
      <c r="G65" s="40"/>
      <c r="H65" s="23"/>
      <c r="I65" s="23"/>
      <c r="J65" s="23"/>
      <c r="K65" s="23"/>
      <c r="L65" s="23"/>
      <c r="M65" s="23"/>
      <c r="N65" s="49"/>
      <c r="O65" s="49"/>
    </row>
    <row r="66" spans="2:15" ht="47.25">
      <c r="B66" s="9"/>
      <c r="C66" s="9" t="s">
        <v>74</v>
      </c>
      <c r="D66" s="18" t="s">
        <v>75</v>
      </c>
      <c r="E66" s="19" t="str">
        <f>IF(F66="Y",G66,"")</f>
        <v/>
      </c>
      <c r="F66" s="20" t="s">
        <v>22</v>
      </c>
      <c r="G66" s="21" t="str">
        <f>IF(SUM(I66,K66,M66)=0,"",AVERAGE(I66,K66,M66))</f>
        <v/>
      </c>
      <c r="H66" s="9"/>
      <c r="I66" s="22"/>
      <c r="J66" s="22"/>
      <c r="K66" s="22"/>
      <c r="L66" s="22"/>
      <c r="M66" s="22"/>
      <c r="N66" s="9" t="str">
        <f>IF(F66="Y",IF(O66&gt;=$F$4,$E$4,$E$5),"Not tracked")</f>
        <v>Working</v>
      </c>
      <c r="O66" s="9">
        <f>MAX(I66,K66,M66)</f>
        <v>0</v>
      </c>
    </row>
    <row r="67" spans="2:15">
      <c r="B67" s="23" t="s">
        <v>76</v>
      </c>
      <c r="C67" s="23"/>
      <c r="D67" s="24"/>
      <c r="E67" s="15" t="str">
        <f>IF(E68&gt;0,E68,"")</f>
        <v/>
      </c>
      <c r="F67" s="39"/>
      <c r="G67" s="40"/>
      <c r="H67" s="23"/>
      <c r="I67" s="23"/>
      <c r="J67" s="23"/>
      <c r="K67" s="23"/>
      <c r="L67" s="23"/>
      <c r="M67" s="23"/>
      <c r="N67" s="49"/>
      <c r="O67" s="49"/>
    </row>
    <row r="68" spans="2:15" ht="31.5">
      <c r="B68" s="9"/>
      <c r="C68" s="9" t="s">
        <v>76</v>
      </c>
      <c r="D68" s="18" t="s">
        <v>77</v>
      </c>
      <c r="E68" s="19" t="str">
        <f>IF(F68="Y",G68,"")</f>
        <v/>
      </c>
      <c r="F68" s="20" t="s">
        <v>22</v>
      </c>
      <c r="G68" s="21" t="str">
        <f>IF(SUM(I68,K68,M68)=0,"",AVERAGE(I68,K68,M68))</f>
        <v/>
      </c>
      <c r="H68" s="9"/>
      <c r="I68" s="22"/>
      <c r="J68" s="22"/>
      <c r="K68" s="22"/>
      <c r="L68" s="22"/>
      <c r="M68" s="22"/>
      <c r="N68" s="9" t="str">
        <f>IF(F68="Y",IF(O68&gt;=$F$4,$E$4,$E$5),"Not tracked")</f>
        <v>Working</v>
      </c>
      <c r="O68" s="9">
        <f>MAX(I68,K68,M68)</f>
        <v>0</v>
      </c>
    </row>
    <row r="69" spans="2:15">
      <c r="B69" s="23" t="s">
        <v>78</v>
      </c>
      <c r="C69" s="23"/>
      <c r="D69" s="24"/>
      <c r="E69" s="15" t="str">
        <f>IF(E70&gt;0,E70,"")</f>
        <v/>
      </c>
      <c r="F69" s="39"/>
      <c r="G69" s="40"/>
      <c r="H69" s="23"/>
      <c r="I69" s="23"/>
      <c r="J69" s="23"/>
      <c r="K69" s="23"/>
      <c r="L69" s="23"/>
      <c r="M69" s="23"/>
      <c r="N69" s="49"/>
      <c r="O69" s="49"/>
    </row>
    <row r="70" spans="2:15" ht="63">
      <c r="B70" s="9"/>
      <c r="C70" s="9" t="s">
        <v>78</v>
      </c>
      <c r="D70" s="18" t="s">
        <v>79</v>
      </c>
      <c r="E70" s="19" t="str">
        <f>IF(F70="Y",G70,"")</f>
        <v/>
      </c>
      <c r="F70" s="20" t="s">
        <v>22</v>
      </c>
      <c r="G70" s="21" t="str">
        <f>IF(SUM(I70,K70,M70)=0,"",AVERAGE(I70,K70,M70))</f>
        <v/>
      </c>
      <c r="H70" s="9"/>
      <c r="I70" s="22"/>
      <c r="J70" s="22"/>
      <c r="K70" s="22"/>
      <c r="L70" s="22"/>
      <c r="M70" s="22"/>
      <c r="N70" s="9" t="str">
        <f>IF(F70="Y",IF(O70&gt;=$F$4,$E$4,$E$5),"Not tracked")</f>
        <v>Working</v>
      </c>
      <c r="O70" s="9">
        <f>MAX(I70,K70,M70)</f>
        <v>0</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429</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DCREVIDEO</dc:creator>
  <cp:lastModifiedBy>DCREVIDEO</cp:lastModifiedBy>
  <cp:revision>8</cp:revision>
  <dcterms:created xsi:type="dcterms:W3CDTF">2012-08-12T14:41:56Z</dcterms:created>
  <dcterms:modified xsi:type="dcterms:W3CDTF">2012-10-25T05:38:24Z</dcterms:modified>
</cp:coreProperties>
</file>