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0" windowWidth="19425" windowHeight="11025" tabRatio="500"/>
  </bookViews>
  <sheets>
    <sheet name="Master Sheet" sheetId="27" r:id="rId1"/>
  </sheets>
  <definedNames>
    <definedName name="_xlnm._FilterDatabase">#REF!</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E11" i="27"/>
  <c r="E10"/>
  <c r="J6"/>
  <c r="J5"/>
  <c r="L4"/>
  <c r="K4"/>
  <c r="O69" l="1"/>
  <c r="N69" s="1"/>
  <c r="O67"/>
  <c r="N67" s="1"/>
  <c r="O65"/>
  <c r="N65" s="1"/>
  <c r="O63"/>
  <c r="N63" s="1"/>
  <c r="O61"/>
  <c r="N61" s="1"/>
  <c r="O59"/>
  <c r="N59" s="1"/>
  <c r="O56"/>
  <c r="N56" s="1"/>
  <c r="O54"/>
  <c r="N54" s="1"/>
  <c r="O52"/>
  <c r="N52" s="1"/>
  <c r="O49"/>
  <c r="N49" s="1"/>
  <c r="O48"/>
  <c r="N48" s="1"/>
  <c r="O46"/>
  <c r="N46" s="1"/>
  <c r="O44"/>
  <c r="N44" s="1"/>
  <c r="O42"/>
  <c r="N42" s="1"/>
  <c r="O40"/>
  <c r="N40" s="1"/>
  <c r="O38"/>
  <c r="N38" s="1"/>
  <c r="O35"/>
  <c r="N35" s="1"/>
  <c r="O33"/>
  <c r="N33" s="1"/>
  <c r="O31"/>
  <c r="N31" s="1"/>
  <c r="O29"/>
  <c r="N29" s="1"/>
  <c r="O28"/>
  <c r="N28" s="1"/>
  <c r="O27"/>
  <c r="N27" s="1"/>
  <c r="O25"/>
  <c r="N25" s="1"/>
  <c r="O23"/>
  <c r="N23" s="1"/>
  <c r="O21"/>
  <c r="N21" s="1"/>
  <c r="K5" s="1"/>
  <c r="L5" s="1"/>
  <c r="K6" l="1"/>
  <c r="L6" s="1"/>
  <c r="G21"/>
  <c r="E21" s="1"/>
  <c r="G69"/>
  <c r="E69" s="1"/>
  <c r="E68" s="1"/>
  <c r="G67"/>
  <c r="E67" s="1"/>
  <c r="E66" s="1"/>
  <c r="G65"/>
  <c r="E65" s="1"/>
  <c r="E64" s="1"/>
  <c r="G63"/>
  <c r="E63" s="1"/>
  <c r="E62" s="1"/>
  <c r="G61"/>
  <c r="E61" s="1"/>
  <c r="E60" s="1"/>
  <c r="G59"/>
  <c r="E59" s="1"/>
  <c r="E58" s="1"/>
  <c r="G56"/>
  <c r="E56" s="1"/>
  <c r="E55" s="1"/>
  <c r="G54"/>
  <c r="E54" s="1"/>
  <c r="E53" s="1"/>
  <c r="G52"/>
  <c r="E52" s="1"/>
  <c r="E51" s="1"/>
  <c r="G49"/>
  <c r="E49" s="1"/>
  <c r="G48"/>
  <c r="E48" s="1"/>
  <c r="G46"/>
  <c r="E46" s="1"/>
  <c r="E45" s="1"/>
  <c r="G44"/>
  <c r="E44" s="1"/>
  <c r="E43" s="1"/>
  <c r="G42"/>
  <c r="E42" s="1"/>
  <c r="E41" s="1"/>
  <c r="G40"/>
  <c r="E40" s="1"/>
  <c r="E39" s="1"/>
  <c r="G38"/>
  <c r="E38" s="1"/>
  <c r="E37" s="1"/>
  <c r="G35"/>
  <c r="E35"/>
  <c r="E34" s="1"/>
  <c r="G33"/>
  <c r="E33" s="1"/>
  <c r="E32" s="1"/>
  <c r="G31"/>
  <c r="E31"/>
  <c r="E30" s="1"/>
  <c r="G29"/>
  <c r="E29" s="1"/>
  <c r="G28"/>
  <c r="E28" s="1"/>
  <c r="G27"/>
  <c r="E27" s="1"/>
  <c r="G25"/>
  <c r="E25" s="1"/>
  <c r="E24" s="1"/>
  <c r="G23"/>
  <c r="E23" s="1"/>
  <c r="E36" l="1"/>
  <c r="E9" s="1"/>
  <c r="E50"/>
  <c r="E20"/>
  <c r="E22"/>
  <c r="F11" s="1"/>
  <c r="E57"/>
  <c r="E47"/>
  <c r="E26"/>
  <c r="F10" l="1"/>
  <c r="E19"/>
  <c r="E8" s="1"/>
  <c r="F8" s="1"/>
  <c r="F9" l="1"/>
</calcChain>
</file>

<file path=xl/sharedStrings.xml><?xml version="1.0" encoding="utf-8"?>
<sst xmlns="http://schemas.openxmlformats.org/spreadsheetml/2006/main" count="161" uniqueCount="84">
  <si>
    <t>STUDENT:</t>
  </si>
  <si>
    <t>TEACHER:</t>
  </si>
  <si>
    <t>Scoring Limits</t>
  </si>
  <si>
    <t>SCHOOL:</t>
  </si>
  <si>
    <t>Meets</t>
  </si>
  <si>
    <t>YEAR:</t>
  </si>
  <si>
    <t>Working</t>
  </si>
  <si>
    <t>Academic Legend</t>
  </si>
  <si>
    <t>Operations &amp; Algebraic Thinking</t>
  </si>
  <si>
    <t>Measurement &amp; Data</t>
  </si>
  <si>
    <t>Geometry</t>
  </si>
  <si>
    <t>Counting and Cardinality</t>
  </si>
  <si>
    <t>Tracking</t>
  </si>
  <si>
    <t>Avg Score</t>
  </si>
  <si>
    <t>Eval 1 Date</t>
  </si>
  <si>
    <t>Eval 1 Score</t>
  </si>
  <si>
    <t>Eval 2 Date</t>
  </si>
  <si>
    <t>Eval 2 Score</t>
  </si>
  <si>
    <t>Eval 3 Date</t>
  </si>
  <si>
    <t>Eval 3 Score</t>
  </si>
  <si>
    <t>K.CC.1</t>
  </si>
  <si>
    <t>Know number names and the count sequence</t>
  </si>
  <si>
    <t>Count to 100 by ones and by tens</t>
  </si>
  <si>
    <t>Y</t>
  </si>
  <si>
    <t>K.CC.2</t>
  </si>
  <si>
    <t>Count forward beginning from a given number with the known sequence (instead of having to begin at 1)</t>
  </si>
  <si>
    <t>K.CC.3</t>
  </si>
  <si>
    <t>Write numbers from 0 to 20. Represent a number of objects with a written numeral 0-20 (with 0 representing a count of no objects)</t>
  </si>
  <si>
    <t>K.CC.4</t>
  </si>
  <si>
    <t>Count to tell the number of objects</t>
  </si>
  <si>
    <t>K.CC.4.1</t>
  </si>
  <si>
    <t>When counting objects, say the number names in standard order, pairing each object with one and only one number name and each number name with one and only one object</t>
  </si>
  <si>
    <t>K.CC.4.2</t>
  </si>
  <si>
    <t>Understand that the last number name said tells the number of objects counted. The number of objects is the same regardless of their arrangement or the order in which they are counted.</t>
  </si>
  <si>
    <t>K.CC.4.3</t>
  </si>
  <si>
    <t>Understand that each successive number name refers to quantity that is one larger.</t>
  </si>
  <si>
    <t>K.CC.5</t>
  </si>
  <si>
    <t>Count to answer "how many" questions about as many as 20 things arranged in a line, a rectangular array, or a circle, or as many as 10 things in a scattered configuration; given a number from 1–20 count out that many objects.</t>
  </si>
  <si>
    <t>K.CC.6</t>
  </si>
  <si>
    <t/>
  </si>
  <si>
    <t>Identify whether the number of objects in one group is greater than, less than, or equal to the number of objects in another group Ie.g., By using matching and accounting strategies)</t>
  </si>
  <si>
    <t>K.CC.7</t>
  </si>
  <si>
    <t>Compare two numbers between 1 and 10 presented as written numerals</t>
  </si>
  <si>
    <t>K.OA.1</t>
  </si>
  <si>
    <t>Represent addition and subtraction with objects, fingers, mental images, drawings, sounds, acting out situations, verbal explanations, expressions, or equations.</t>
  </si>
  <si>
    <t>K.OA.2</t>
  </si>
  <si>
    <t>Solve addition and subtraction word problems, and add and subtract within 10, e.g., by using objects or drawings represent the problem</t>
  </si>
  <si>
    <t>K.OA.3</t>
  </si>
  <si>
    <t>Decompose numbers less than or equal to 10 into pairs in more than one way, e.g., by using objects are drawings, and record each decomposition by a drawing or equation (e.g., 5=2+3 and 5=4+1)</t>
  </si>
  <si>
    <t>K.OA.4</t>
  </si>
  <si>
    <t>For any given number from 1 to 9, find the number that makes 10 when added to the given number, e.g., by using objects or drawings, and record the answer with the drawing equation.</t>
  </si>
  <si>
    <t>K.OA.5</t>
  </si>
  <si>
    <t>Fluently add and subtract within 5</t>
  </si>
  <si>
    <t>K.NBT.1</t>
  </si>
  <si>
    <t>Work with numbers 11-19 to gain foundations for place value</t>
  </si>
  <si>
    <t>K.NBT.1a</t>
  </si>
  <si>
    <t>Compose and decompose numbers from 11 to 19 into ten ones and some further ones, e.g., by using objects are drawings and record each composition or decomposition by a drawing or equation (e.g., 18=10+8)</t>
  </si>
  <si>
    <t>K.NBT.1b</t>
  </si>
  <si>
    <t>Understand that the numbers from 11 to 19 are composed of ten lines and one, two, three, four, five, six, seven, eight or nine ones.</t>
  </si>
  <si>
    <t>K.MD.1</t>
  </si>
  <si>
    <t>Describe measurable attributes of objects, such as length or weight. Describe several attributes of the same object.</t>
  </si>
  <si>
    <t>K.MD.2</t>
  </si>
  <si>
    <t>Directly compare two objects with a measurable attribute in common to see which object has "more of"/" less of" the attribute, and described the difference (e.g., directly compare the heights of two children and described one child as taller/shorter).</t>
  </si>
  <si>
    <t>K.MD.3</t>
  </si>
  <si>
    <t>Classify objects into given categories; count the number of objects in each category and sort the category by count.</t>
  </si>
  <si>
    <t>K.G.1</t>
  </si>
  <si>
    <t>Describe objects in the environment using names of shapes, and describes the relative positions of these objects using terms such as above, below, beside, in front of, behind, and next to.</t>
  </si>
  <si>
    <t>K.G.2</t>
  </si>
  <si>
    <t>Correctly name shapes regardless of their orientations and overall size.</t>
  </si>
  <si>
    <t>K.G.3</t>
  </si>
  <si>
    <t>Identify shapes as two-dimensional (lying in a plane, "flat") or three-dimensional ("solid")</t>
  </si>
  <si>
    <t>K.G.4</t>
  </si>
  <si>
    <t>Analyze and compared two and three-dimensional shapes, in different sizes and orientations, using informal language to describe their similarities, differences, parts (e.g., number of sides and vertices/"corners") and other attributes (e.g., having sides of equal length)</t>
  </si>
  <si>
    <t>K.G.5</t>
  </si>
  <si>
    <t>Model shapes in the world by building shapes from components (e.g., sticks and clay balls) and drawing shapes</t>
  </si>
  <si>
    <t>K.G.6</t>
  </si>
  <si>
    <t>Compose simple shapes to form larger shapes. For example, "Can you join these two triangles with full sides touching to make a rectangle?"</t>
  </si>
  <si>
    <t>Status</t>
  </si>
  <si>
    <t>Overall Stats</t>
  </si>
  <si>
    <t>Total</t>
  </si>
  <si>
    <t>y</t>
  </si>
  <si>
    <t>Max</t>
  </si>
  <si>
    <t>Master Math Tracking Standards - Kindergarten</t>
  </si>
  <si>
    <t>Measurements and Data</t>
  </si>
</sst>
</file>

<file path=xl/styles.xml><?xml version="1.0" encoding="utf-8"?>
<styleSheet xmlns="http://schemas.openxmlformats.org/spreadsheetml/2006/main">
  <numFmts count="3">
    <numFmt numFmtId="43" formatCode="_(* #,##0.00_);_(* \(#,##0.00\);_(* &quot;-&quot;??_);_(@_)"/>
    <numFmt numFmtId="164" formatCode="0.0000"/>
    <numFmt numFmtId="165" formatCode="0.000"/>
  </numFmts>
  <fonts count="14">
    <font>
      <sz val="12"/>
      <color rgb="FF000000"/>
      <name val="Calibri"/>
      <family val="2"/>
      <charset val="1"/>
    </font>
    <font>
      <sz val="10"/>
      <name val="Arial"/>
      <family val="2"/>
    </font>
    <font>
      <b/>
      <sz val="11"/>
      <color rgb="FFFFFFFF"/>
      <name val="Calibri"/>
      <family val="2"/>
      <charset val="1"/>
    </font>
    <font>
      <b/>
      <sz val="11"/>
      <color rgb="FFFFFFFF"/>
      <name val="Calibri"/>
      <family val="2"/>
    </font>
    <font>
      <sz val="11"/>
      <color rgb="FF000000"/>
      <name val="Calibri"/>
      <family val="2"/>
    </font>
    <font>
      <sz val="12"/>
      <color rgb="FFFFFFFF"/>
      <name val="Calibri"/>
      <family val="2"/>
      <charset val="1"/>
    </font>
    <font>
      <sz val="12"/>
      <color rgb="FF000000"/>
      <name val="Calibri"/>
      <family val="2"/>
    </font>
    <font>
      <b/>
      <sz val="18"/>
      <color theme="3"/>
      <name val="Cambria"/>
      <family val="2"/>
      <scheme val="major"/>
    </font>
    <font>
      <b/>
      <sz val="15"/>
      <color theme="3"/>
      <name val="Calibri"/>
      <family val="2"/>
      <scheme val="minor"/>
    </font>
    <font>
      <u/>
      <sz val="12"/>
      <color theme="10"/>
      <name val="Calibri"/>
      <family val="2"/>
      <charset val="1"/>
    </font>
    <font>
      <u/>
      <sz val="12"/>
      <color theme="11"/>
      <name val="Calibri"/>
      <family val="2"/>
      <charset val="1"/>
    </font>
    <font>
      <sz val="12"/>
      <color rgb="FF000000"/>
      <name val="Calibri"/>
      <family val="2"/>
      <charset val="1"/>
    </font>
    <font>
      <b/>
      <sz val="8"/>
      <color theme="8" tint="-0.499984740745262"/>
      <name val="Calibri"/>
      <family val="2"/>
    </font>
    <font>
      <sz val="36"/>
      <color rgb="FF000000"/>
      <name val="Calibri"/>
      <family val="2"/>
      <charset val="1"/>
    </font>
  </fonts>
  <fills count="7">
    <fill>
      <patternFill patternType="none"/>
    </fill>
    <fill>
      <patternFill patternType="gray125"/>
    </fill>
    <fill>
      <patternFill patternType="solid">
        <fgColor rgb="FF4F81BD"/>
        <bgColor rgb="FF808080"/>
      </patternFill>
    </fill>
    <fill>
      <patternFill patternType="solid">
        <fgColor rgb="FFB9CDE5"/>
        <bgColor rgb="FFC0C0C0"/>
      </patternFill>
    </fill>
    <fill>
      <patternFill patternType="solid">
        <fgColor rgb="FF1F5FA0"/>
        <bgColor rgb="FF008080"/>
      </patternFill>
    </fill>
    <fill>
      <patternFill patternType="solid">
        <fgColor rgb="FF7EB2E6"/>
        <bgColor rgb="FF99CCFF"/>
      </patternFill>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auto="1"/>
      </left>
      <right/>
      <top style="thin">
        <color auto="1"/>
      </top>
      <bottom style="thin">
        <color auto="1"/>
      </bottom>
      <diagonal/>
    </border>
  </borders>
  <cellStyleXfs count="7">
    <xf numFmtId="0" fontId="0" fillId="0" borderId="0"/>
    <xf numFmtId="43" fontId="1" fillId="0" borderId="0" applyBorder="0" applyAlignment="0" applyProtection="0"/>
    <xf numFmtId="0" fontId="8" fillId="0" borderId="2" applyNumberFormat="0" applyFill="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11" fillId="0" borderId="0" applyFont="0" applyFill="0" applyBorder="0" applyAlignment="0" applyProtection="0"/>
  </cellStyleXfs>
  <cellXfs count="57">
    <xf numFmtId="0" fontId="0" fillId="0" borderId="0" xfId="0"/>
    <xf numFmtId="0" fontId="0" fillId="0" borderId="0" xfId="0" applyFont="1" applyAlignment="1">
      <alignment horizontal="right"/>
    </xf>
    <xf numFmtId="0" fontId="2" fillId="4" borderId="0" xfId="0" applyFont="1" applyFill="1" applyAlignment="1">
      <alignment horizontal="left"/>
    </xf>
    <xf numFmtId="164" fontId="2" fillId="4" borderId="0" xfId="0" applyNumberFormat="1" applyFont="1" applyFill="1" applyAlignment="1">
      <alignment horizontal="center"/>
    </xf>
    <xf numFmtId="0" fontId="3" fillId="2" borderId="0" xfId="2" applyFont="1" applyFill="1" applyBorder="1" applyAlignment="1" applyProtection="1"/>
    <xf numFmtId="165" fontId="3" fillId="2" borderId="0" xfId="2" applyNumberFormat="1" applyFont="1" applyFill="1" applyBorder="1" applyAlignment="1" applyProtection="1">
      <alignment wrapText="1"/>
    </xf>
    <xf numFmtId="0" fontId="3" fillId="2" borderId="0" xfId="2" applyFont="1" applyFill="1" applyBorder="1" applyAlignment="1" applyProtection="1">
      <alignment horizontal="left"/>
    </xf>
    <xf numFmtId="164" fontId="3" fillId="2" borderId="0" xfId="2" applyNumberFormat="1" applyFont="1" applyFill="1" applyBorder="1" applyAlignment="1" applyProtection="1">
      <alignment wrapText="1"/>
    </xf>
    <xf numFmtId="0" fontId="4" fillId="3" borderId="0" xfId="3" applyFont="1" applyFill="1" applyBorder="1" applyAlignment="1" applyProtection="1">
      <alignment horizontal="right"/>
    </xf>
    <xf numFmtId="0" fontId="0" fillId="0" borderId="0" xfId="0" applyFont="1" applyAlignment="1">
      <alignment horizontal="left"/>
    </xf>
    <xf numFmtId="0" fontId="0" fillId="0" borderId="1" xfId="0" applyBorder="1"/>
    <xf numFmtId="0" fontId="5" fillId="4" borderId="0" xfId="0" applyFont="1" applyFill="1" applyAlignment="1"/>
    <xf numFmtId="165" fontId="5" fillId="4" borderId="0" xfId="0" applyNumberFormat="1" applyFont="1" applyFill="1" applyAlignment="1"/>
    <xf numFmtId="0" fontId="5" fillId="4" borderId="0" xfId="0" applyFont="1" applyFill="1" applyAlignment="1">
      <alignment horizontal="center"/>
    </xf>
    <xf numFmtId="164" fontId="5" fillId="4" borderId="0" xfId="0" applyNumberFormat="1" applyFont="1" applyFill="1" applyAlignment="1">
      <alignment horizontal="center"/>
    </xf>
    <xf numFmtId="0" fontId="0" fillId="5" borderId="0" xfId="0" applyFont="1" applyFill="1"/>
    <xf numFmtId="0" fontId="6" fillId="5" borderId="0" xfId="0" applyFont="1" applyFill="1"/>
    <xf numFmtId="165" fontId="0" fillId="5" borderId="0" xfId="0" applyNumberFormat="1" applyFill="1"/>
    <xf numFmtId="0" fontId="0" fillId="5" borderId="0" xfId="0" applyFill="1" applyAlignment="1">
      <alignment horizontal="center"/>
    </xf>
    <xf numFmtId="164" fontId="0" fillId="5" borderId="0" xfId="0" applyNumberFormat="1" applyFill="1"/>
    <xf numFmtId="165" fontId="0" fillId="0" borderId="1" xfId="0" applyNumberFormat="1" applyBorder="1"/>
    <xf numFmtId="0" fontId="0" fillId="0" borderId="1" xfId="0" applyFont="1" applyBorder="1" applyAlignment="1" applyProtection="1">
      <alignment horizontal="center"/>
      <protection locked="0"/>
    </xf>
    <xf numFmtId="164" fontId="0" fillId="0" borderId="1" xfId="0" applyNumberFormat="1" applyBorder="1"/>
    <xf numFmtId="16" fontId="0" fillId="0" borderId="1" xfId="0" applyNumberFormat="1" applyBorder="1"/>
    <xf numFmtId="0" fontId="0" fillId="0" borderId="1" xfId="0" applyBorder="1" applyProtection="1">
      <protection locked="0"/>
    </xf>
    <xf numFmtId="0" fontId="0" fillId="5" borderId="1" xfId="0" applyFont="1" applyFill="1" applyBorder="1"/>
    <xf numFmtId="0" fontId="0" fillId="6" borderId="1" xfId="0" applyFill="1" applyBorder="1"/>
    <xf numFmtId="0" fontId="6" fillId="0" borderId="0" xfId="0" applyFont="1"/>
    <xf numFmtId="0" fontId="5" fillId="4" borderId="0" xfId="0" applyFont="1" applyFill="1"/>
    <xf numFmtId="0" fontId="5" fillId="4" borderId="0" xfId="0" applyFont="1" applyFill="1" applyAlignment="1">
      <alignment wrapText="1"/>
    </xf>
    <xf numFmtId="0" fontId="0" fillId="5" borderId="0" xfId="0" applyFill="1" applyAlignment="1">
      <alignment wrapText="1"/>
    </xf>
    <xf numFmtId="0" fontId="0" fillId="5" borderId="1" xfId="0" applyFill="1" applyBorder="1" applyAlignment="1">
      <alignment horizontal="center"/>
    </xf>
    <xf numFmtId="164" fontId="0" fillId="5" borderId="1" xfId="0" applyNumberFormat="1" applyFill="1" applyBorder="1"/>
    <xf numFmtId="0" fontId="0" fillId="0" borderId="0" xfId="0" applyAlignment="1">
      <alignment horizontal="right"/>
    </xf>
    <xf numFmtId="9" fontId="0" fillId="0" borderId="0" xfId="6" applyFont="1"/>
    <xf numFmtId="10" fontId="12" fillId="0" borderId="0" xfId="6" applyNumberFormat="1" applyFont="1" applyAlignment="1">
      <alignment horizontal="left"/>
    </xf>
    <xf numFmtId="0" fontId="6" fillId="0" borderId="3" xfId="0" applyFont="1" applyBorder="1" applyAlignment="1">
      <alignment wrapText="1"/>
    </xf>
    <xf numFmtId="0" fontId="0" fillId="5" borderId="3" xfId="0" applyFill="1" applyBorder="1" applyAlignment="1">
      <alignment wrapText="1"/>
    </xf>
    <xf numFmtId="0" fontId="6" fillId="6" borderId="3" xfId="0" applyFont="1" applyFill="1" applyBorder="1" applyAlignment="1">
      <alignment wrapText="1"/>
    </xf>
    <xf numFmtId="0" fontId="0" fillId="0" borderId="3" xfId="0" applyFont="1" applyBorder="1" applyAlignment="1">
      <alignment wrapText="1"/>
    </xf>
    <xf numFmtId="0" fontId="6" fillId="5" borderId="3" xfId="0" applyFont="1" applyFill="1" applyBorder="1" applyAlignment="1">
      <alignment wrapText="1"/>
    </xf>
    <xf numFmtId="0" fontId="6" fillId="0" borderId="3" xfId="0" applyFont="1" applyBorder="1" applyAlignment="1">
      <alignment vertical="center" wrapText="1"/>
    </xf>
    <xf numFmtId="0" fontId="0" fillId="5" borderId="3" xfId="0" applyFont="1" applyFill="1" applyBorder="1" applyAlignment="1">
      <alignment vertical="top" wrapText="1"/>
    </xf>
    <xf numFmtId="0" fontId="6" fillId="6" borderId="3" xfId="0" applyFont="1" applyFill="1" applyBorder="1" applyAlignment="1">
      <alignment horizontal="left" vertical="center" wrapText="1"/>
    </xf>
    <xf numFmtId="165" fontId="0" fillId="5" borderId="1" xfId="0" applyNumberFormat="1" applyFill="1" applyBorder="1"/>
    <xf numFmtId="0" fontId="0" fillId="5" borderId="1" xfId="0" applyFill="1" applyBorder="1"/>
    <xf numFmtId="165" fontId="5" fillId="4" borderId="1" xfId="0" applyNumberFormat="1" applyFont="1" applyFill="1" applyBorder="1" applyAlignment="1"/>
    <xf numFmtId="0" fontId="5" fillId="4" borderId="1" xfId="0" applyFont="1" applyFill="1" applyBorder="1" applyAlignment="1">
      <alignment horizontal="center"/>
    </xf>
    <xf numFmtId="164" fontId="5" fillId="4" borderId="1" xfId="0" applyNumberFormat="1" applyFont="1" applyFill="1" applyBorder="1" applyAlignment="1">
      <alignment horizontal="center"/>
    </xf>
    <xf numFmtId="165" fontId="5" fillId="4" borderId="1" xfId="0" applyNumberFormat="1" applyFont="1" applyFill="1" applyBorder="1"/>
    <xf numFmtId="164" fontId="5" fillId="4" borderId="1" xfId="0" applyNumberFormat="1" applyFont="1" applyFill="1" applyBorder="1"/>
    <xf numFmtId="0" fontId="5" fillId="4" borderId="1" xfId="0" applyFont="1" applyFill="1" applyBorder="1"/>
    <xf numFmtId="0" fontId="13" fillId="0" borderId="0" xfId="0" applyFont="1"/>
    <xf numFmtId="0" fontId="0" fillId="0" borderId="0" xfId="0" applyFont="1" applyBorder="1" applyAlignment="1">
      <alignment horizontal="left"/>
    </xf>
    <xf numFmtId="164" fontId="0" fillId="0" borderId="0" xfId="0" applyNumberFormat="1" applyBorder="1" applyAlignment="1">
      <alignment horizontal="center"/>
    </xf>
    <xf numFmtId="0" fontId="0" fillId="0" borderId="0" xfId="0" applyBorder="1"/>
    <xf numFmtId="165" fontId="0" fillId="0" borderId="0" xfId="0" applyNumberFormat="1" applyBorder="1" applyAlignment="1">
      <alignment horizontal="left"/>
    </xf>
  </cellXfs>
  <cellStyles count="8">
    <cellStyle name="Comma" xfId="1" builtinId="3"/>
    <cellStyle name="Followed Hyperlink" xfId="5" builtinId="9" hidden="1"/>
    <cellStyle name="Heading 1" xfId="2" builtinId="16"/>
    <cellStyle name="Hyperlink" xfId="4" builtinId="8" hidden="1"/>
    <cellStyle name="Normal" xfId="0" builtinId="0"/>
    <cellStyle name="Percent" xfId="6" builtinId="5"/>
    <cellStyle name="TableStyleLight1" xfId="1"/>
    <cellStyle name="Title" xfId="3" builtinId="1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9C0006"/>
      <rgbColor rgb="00008000"/>
      <rgbColor rgb="00000080"/>
      <rgbColor rgb="00808000"/>
      <rgbColor rgb="00800080"/>
      <rgbColor rgb="00008080"/>
      <rgbColor rgb="00C0C0C0"/>
      <rgbColor rgb="00808080"/>
      <rgbColor rgb="007EB2E6"/>
      <rgbColor rgb="00993366"/>
      <rgbColor rgb="00FFFFCC"/>
      <rgbColor rgb="00CCFFFF"/>
      <rgbColor rgb="00660066"/>
      <rgbColor rgb="00FF8080"/>
      <rgbColor rgb="001F5FA0"/>
      <rgbColor rgb="00B9CDE5"/>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9CC00"/>
      <rgbColor rgb="00FFCC00"/>
      <rgbColor rgb="00FF9900"/>
      <rgbColor rgb="00FF6600"/>
      <rgbColor rgb="004F81BD"/>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9"/>
  <sheetViews>
    <sheetView tabSelected="1" zoomScale="85" zoomScaleNormal="85" workbookViewId="0">
      <selection activeCell="E69" sqref="E69"/>
    </sheetView>
  </sheetViews>
  <sheetFormatPr defaultColWidth="10.625" defaultRowHeight="15.75"/>
  <cols>
    <col min="4" max="4" width="75" customWidth="1"/>
  </cols>
  <sheetData>
    <row r="1" spans="3:12" ht="46.5">
      <c r="D1" s="52" t="s">
        <v>82</v>
      </c>
    </row>
    <row r="2" spans="3:12">
      <c r="C2" s="1" t="s">
        <v>0</v>
      </c>
    </row>
    <row r="3" spans="3:12">
      <c r="C3" s="1" t="s">
        <v>1</v>
      </c>
      <c r="E3" s="2" t="s">
        <v>2</v>
      </c>
      <c r="F3" s="3"/>
      <c r="J3" s="2" t="s">
        <v>78</v>
      </c>
      <c r="K3" s="3"/>
      <c r="L3" s="3"/>
    </row>
    <row r="4" spans="3:12">
      <c r="C4" s="1" t="s">
        <v>3</v>
      </c>
      <c r="E4" s="1" t="s">
        <v>4</v>
      </c>
      <c r="F4">
        <v>80</v>
      </c>
      <c r="J4" t="s">
        <v>79</v>
      </c>
      <c r="K4">
        <f>COUNTIF(F20:F199,"Y")</f>
        <v>25</v>
      </c>
      <c r="L4" s="34" t="str">
        <f>CONCATENATE("out of ",COUNTA(C20:C199))</f>
        <v>out of 25</v>
      </c>
    </row>
    <row r="5" spans="3:12">
      <c r="C5" s="1" t="s">
        <v>5</v>
      </c>
      <c r="E5" s="1" t="s">
        <v>6</v>
      </c>
      <c r="F5">
        <v>51</v>
      </c>
      <c r="J5" s="33" t="str">
        <f>E4</f>
        <v>Meets</v>
      </c>
      <c r="K5">
        <f>COUNTIF(N20:N199,J5)</f>
        <v>0</v>
      </c>
      <c r="L5" s="35">
        <f>SUM(K5/$K$4)</f>
        <v>0</v>
      </c>
    </row>
    <row r="6" spans="3:12">
      <c r="C6" s="1"/>
      <c r="J6" s="33" t="str">
        <f>E5</f>
        <v>Working</v>
      </c>
      <c r="K6">
        <f>COUNTIF(N20:N199,J6)</f>
        <v>25</v>
      </c>
      <c r="L6" s="35">
        <f>SUM(K6/$K$4)</f>
        <v>1</v>
      </c>
    </row>
    <row r="7" spans="3:12">
      <c r="D7" s="4"/>
      <c r="E7" s="5"/>
      <c r="F7" s="6" t="s">
        <v>7</v>
      </c>
      <c r="G7" s="7"/>
      <c r="H7" s="4"/>
    </row>
    <row r="8" spans="3:12">
      <c r="D8" s="8" t="s">
        <v>11</v>
      </c>
      <c r="E8" s="56" t="str">
        <f>E19</f>
        <v/>
      </c>
      <c r="F8" s="53" t="str">
        <f>IF(E8="","No data",IF(E8&gt;=$F$4,"Meets Standard",IF(E8&gt;=$F$4,"Working Towards Standards","Below the Standard")))</f>
        <v>No data</v>
      </c>
      <c r="G8" s="54"/>
      <c r="H8" s="55"/>
    </row>
    <row r="9" spans="3:12">
      <c r="C9" s="1"/>
      <c r="D9" s="8" t="s">
        <v>8</v>
      </c>
      <c r="E9" s="56" t="str">
        <f>E36</f>
        <v/>
      </c>
      <c r="F9" s="53" t="str">
        <f>IF(E9="","No data",IF(E9&gt;=$F$4,"Meets Standard",IF(E9&gt;=$F$4,"Working Towards Standards","Below the Standard")))</f>
        <v>No data</v>
      </c>
      <c r="G9" s="54"/>
      <c r="H9" s="55"/>
    </row>
    <row r="10" spans="3:12">
      <c r="D10" s="8" t="s">
        <v>83</v>
      </c>
      <c r="E10" s="56" t="str">
        <f>E50</f>
        <v/>
      </c>
      <c r="F10" s="53" t="str">
        <f t="shared" ref="F10:F11" si="0">IF(E10="","No data",IF(E10&gt;=$F$4,"Meets Standard",IF(E10&gt;=$F$4,"Working Towards Standards","Below the Standard")))</f>
        <v>No data</v>
      </c>
      <c r="G10" s="55"/>
      <c r="H10" s="55"/>
    </row>
    <row r="11" spans="3:12">
      <c r="D11" s="8" t="s">
        <v>10</v>
      </c>
      <c r="E11" s="56" t="str">
        <f>E57</f>
        <v/>
      </c>
      <c r="F11" s="53" t="str">
        <f t="shared" si="0"/>
        <v>No data</v>
      </c>
      <c r="G11" s="55"/>
      <c r="H11" s="55"/>
    </row>
    <row r="13" spans="3:12">
      <c r="F13" s="9"/>
    </row>
    <row r="14" spans="3:12">
      <c r="F14" s="9"/>
    </row>
    <row r="19" spans="1:15">
      <c r="A19" s="11" t="s">
        <v>11</v>
      </c>
      <c r="B19" s="11"/>
      <c r="C19" s="11"/>
      <c r="D19" s="11"/>
      <c r="E19" s="12" t="str">
        <f>IF(SUM(E20,E22,E24,E26,E30,E32,E34)=0,"",AVERAGE(E20,E22,E24,E26,E30,E32,E34))</f>
        <v/>
      </c>
      <c r="F19" s="13" t="s">
        <v>12</v>
      </c>
      <c r="G19" s="14" t="s">
        <v>13</v>
      </c>
      <c r="H19" s="13" t="s">
        <v>14</v>
      </c>
      <c r="I19" s="13" t="s">
        <v>15</v>
      </c>
      <c r="J19" s="13" t="s">
        <v>16</v>
      </c>
      <c r="K19" s="13" t="s">
        <v>17</v>
      </c>
      <c r="L19" s="13" t="s">
        <v>18</v>
      </c>
      <c r="M19" s="13" t="s">
        <v>19</v>
      </c>
      <c r="N19" s="13" t="s">
        <v>77</v>
      </c>
      <c r="O19" s="13" t="s">
        <v>81</v>
      </c>
    </row>
    <row r="20" spans="1:15">
      <c r="B20" s="15" t="s">
        <v>20</v>
      </c>
      <c r="C20" s="15"/>
      <c r="D20" s="16" t="s">
        <v>21</v>
      </c>
      <c r="E20" s="17" t="str">
        <f>IF(E21&gt;0,E21,"")</f>
        <v/>
      </c>
      <c r="F20" s="18"/>
      <c r="G20" s="19"/>
      <c r="H20" s="15"/>
      <c r="I20" s="15"/>
      <c r="J20" s="15"/>
      <c r="K20" s="15"/>
      <c r="L20" s="15"/>
      <c r="M20" s="15"/>
      <c r="N20" s="15"/>
      <c r="O20" s="15"/>
    </row>
    <row r="21" spans="1:15">
      <c r="B21" s="10"/>
      <c r="C21" s="10" t="s">
        <v>20</v>
      </c>
      <c r="D21" s="36" t="s">
        <v>22</v>
      </c>
      <c r="E21" s="20" t="str">
        <f>IF(F21="Y",G21,"")</f>
        <v/>
      </c>
      <c r="F21" s="21" t="s">
        <v>80</v>
      </c>
      <c r="G21" s="22" t="str">
        <f>IF(SUM(I21,K21,M21)=0,"",AVERAGE(I21,K21,M21))</f>
        <v/>
      </c>
      <c r="H21" s="23"/>
      <c r="I21" s="24">
        <v>0</v>
      </c>
      <c r="J21" s="24"/>
      <c r="K21" s="24">
        <v>0</v>
      </c>
      <c r="L21" s="24"/>
      <c r="M21" s="24">
        <v>0</v>
      </c>
      <c r="N21" s="10" t="str">
        <f>IF(F21="Y",IF(O21&gt;=$F$4,$E$4,$E$5),"Not tracked")</f>
        <v>Working</v>
      </c>
      <c r="O21" s="10">
        <f>MAX(I21,K21,M21)</f>
        <v>0</v>
      </c>
    </row>
    <row r="22" spans="1:15">
      <c r="B22" s="25" t="s">
        <v>24</v>
      </c>
      <c r="C22" s="25"/>
      <c r="D22" s="37"/>
      <c r="E22" s="44" t="str">
        <f>IF(E23&gt;0,E23,"")</f>
        <v/>
      </c>
      <c r="F22" s="31"/>
      <c r="G22" s="32"/>
      <c r="H22" s="45"/>
      <c r="I22" s="45"/>
      <c r="J22" s="45"/>
      <c r="K22" s="45"/>
      <c r="L22" s="45"/>
      <c r="M22" s="45"/>
      <c r="N22" s="25"/>
      <c r="O22" s="25"/>
    </row>
    <row r="23" spans="1:15" ht="31.5">
      <c r="B23" s="10"/>
      <c r="C23" s="10" t="s">
        <v>24</v>
      </c>
      <c r="D23" s="36" t="s">
        <v>25</v>
      </c>
      <c r="E23" s="20" t="str">
        <f>IF(F23="Y",G23,"")</f>
        <v/>
      </c>
      <c r="F23" s="21" t="s">
        <v>23</v>
      </c>
      <c r="G23" s="22" t="str">
        <f>IF(SUM(I23,K23,M23)=0,"",AVERAGE(I23,K23,M23))</f>
        <v/>
      </c>
      <c r="H23" s="23"/>
      <c r="I23" s="24">
        <v>0</v>
      </c>
      <c r="J23" s="24"/>
      <c r="K23" s="24">
        <v>0</v>
      </c>
      <c r="L23" s="24"/>
      <c r="M23" s="24">
        <v>0</v>
      </c>
      <c r="N23" s="10" t="str">
        <f>IF(F23="Y",IF(O23&gt;=$F$4,$E$4,$E$5),"Not tracked")</f>
        <v>Working</v>
      </c>
      <c r="O23" s="10">
        <f>MAX(I23,K23,M23)</f>
        <v>0</v>
      </c>
    </row>
    <row r="24" spans="1:15">
      <c r="B24" s="25" t="s">
        <v>26</v>
      </c>
      <c r="C24" s="25"/>
      <c r="D24" s="37"/>
      <c r="E24" s="44" t="str">
        <f>IF(E25&gt;0,E25,"")</f>
        <v/>
      </c>
      <c r="F24" s="31"/>
      <c r="G24" s="32"/>
      <c r="H24" s="45"/>
      <c r="I24" s="45"/>
      <c r="J24" s="45"/>
      <c r="K24" s="45"/>
      <c r="L24" s="45"/>
      <c r="M24" s="45"/>
      <c r="N24" s="25"/>
      <c r="O24" s="25"/>
    </row>
    <row r="25" spans="1:15" ht="31.5">
      <c r="B25" s="10"/>
      <c r="C25" s="10" t="s">
        <v>26</v>
      </c>
      <c r="D25" s="36" t="s">
        <v>27</v>
      </c>
      <c r="E25" s="20" t="str">
        <f>IF(F25="Y",G25,"")</f>
        <v/>
      </c>
      <c r="F25" s="21" t="s">
        <v>23</v>
      </c>
      <c r="G25" s="22" t="str">
        <f>IF(SUM(I25,K25,M25)=0,"",AVERAGE(I25,K25,M25))</f>
        <v/>
      </c>
      <c r="H25" s="23"/>
      <c r="I25" s="24">
        <v>0</v>
      </c>
      <c r="J25" s="24"/>
      <c r="K25" s="24">
        <v>0</v>
      </c>
      <c r="L25" s="24"/>
      <c r="M25" s="24">
        <v>0</v>
      </c>
      <c r="N25" s="10" t="str">
        <f>IF(F25="Y",IF(O25&gt;=$F$4,$E$4,$E$5),"Not tracked")</f>
        <v>Working</v>
      </c>
      <c r="O25" s="10">
        <f>MAX(I25,K25,M25)</f>
        <v>0</v>
      </c>
    </row>
    <row r="26" spans="1:15">
      <c r="B26" s="25" t="s">
        <v>28</v>
      </c>
      <c r="C26" s="25"/>
      <c r="D26" s="37" t="s">
        <v>29</v>
      </c>
      <c r="E26" s="44" t="str">
        <f>IF(SUM(E27:E29)=0,"",AVERAGE(E27:E29))</f>
        <v/>
      </c>
      <c r="F26" s="31"/>
      <c r="G26" s="32"/>
      <c r="H26" s="45"/>
      <c r="I26" s="45"/>
      <c r="J26" s="45"/>
      <c r="K26" s="45"/>
      <c r="L26" s="45"/>
      <c r="M26" s="45"/>
      <c r="N26" s="25"/>
      <c r="O26" s="25"/>
    </row>
    <row r="27" spans="1:15" ht="47.25">
      <c r="B27" s="26"/>
      <c r="C27" s="26" t="s">
        <v>30</v>
      </c>
      <c r="D27" s="38" t="s">
        <v>31</v>
      </c>
      <c r="E27" s="20" t="str">
        <f>IF(F27="Y",G27,"")</f>
        <v/>
      </c>
      <c r="F27" s="21" t="s">
        <v>23</v>
      </c>
      <c r="G27" s="22" t="str">
        <f>IF(SUM(I27,K27,M27)=0,"",AVERAGE(I27,K27,M27))</f>
        <v/>
      </c>
      <c r="H27" s="23"/>
      <c r="I27" s="24">
        <v>0</v>
      </c>
      <c r="J27" s="24"/>
      <c r="K27" s="24">
        <v>0</v>
      </c>
      <c r="L27" s="24"/>
      <c r="M27" s="24">
        <v>0</v>
      </c>
      <c r="N27" s="10" t="str">
        <f>IF(F27="Y",IF(O27&gt;=$F$4,$E$4,$E$5),"Not tracked")</f>
        <v>Working</v>
      </c>
      <c r="O27" s="10">
        <f>MAX(I27,K27,M27)</f>
        <v>0</v>
      </c>
    </row>
    <row r="28" spans="1:15" ht="47.25">
      <c r="B28" s="26"/>
      <c r="C28" s="26" t="s">
        <v>32</v>
      </c>
      <c r="D28" s="38" t="s">
        <v>33</v>
      </c>
      <c r="E28" s="20" t="str">
        <f>IF(F28="Y",G28,"")</f>
        <v/>
      </c>
      <c r="F28" s="21" t="s">
        <v>80</v>
      </c>
      <c r="G28" s="22" t="str">
        <f>IF(SUM(I28,K28,M28)=0,"",AVERAGE(I28,K28,M28))</f>
        <v/>
      </c>
      <c r="H28" s="23"/>
      <c r="I28" s="24">
        <v>0</v>
      </c>
      <c r="J28" s="24"/>
      <c r="K28" s="24">
        <v>0</v>
      </c>
      <c r="L28" s="24"/>
      <c r="M28" s="24">
        <v>0</v>
      </c>
      <c r="N28" s="10" t="str">
        <f>IF(F28="Y",IF(O28&gt;=$F$4,$E$4,$E$5),"Not tracked")</f>
        <v>Working</v>
      </c>
      <c r="O28" s="10">
        <f>MAX(I28,K28,M28)</f>
        <v>0</v>
      </c>
    </row>
    <row r="29" spans="1:15">
      <c r="B29" s="10"/>
      <c r="C29" s="10" t="s">
        <v>34</v>
      </c>
      <c r="D29" s="27" t="s">
        <v>35</v>
      </c>
      <c r="E29" s="20" t="str">
        <f>IF(F29="Y",G29,"")</f>
        <v/>
      </c>
      <c r="F29" s="21" t="s">
        <v>23</v>
      </c>
      <c r="G29" s="22" t="str">
        <f>IF(SUM(I29,K29,M29)=0,"",AVERAGE(I29,K29,M29))</f>
        <v/>
      </c>
      <c r="H29" s="23"/>
      <c r="I29" s="24">
        <v>0</v>
      </c>
      <c r="J29" s="24"/>
      <c r="K29" s="24">
        <v>0</v>
      </c>
      <c r="L29" s="24"/>
      <c r="M29" s="24">
        <v>0</v>
      </c>
      <c r="N29" s="10" t="str">
        <f>IF(F29="Y",IF(O29&gt;=$F$4,$E$4,$E$5),"Not tracked")</f>
        <v>Working</v>
      </c>
      <c r="O29" s="10">
        <f>MAX(I29,K29,M29)</f>
        <v>0</v>
      </c>
    </row>
    <row r="30" spans="1:15">
      <c r="B30" s="15" t="s">
        <v>36</v>
      </c>
      <c r="C30" s="15"/>
      <c r="D30" s="15"/>
      <c r="E30" s="44" t="str">
        <f>IF(E31&gt;0,E31,"")</f>
        <v/>
      </c>
      <c r="F30" s="31"/>
      <c r="G30" s="32"/>
      <c r="H30" s="45"/>
      <c r="I30" s="45"/>
      <c r="J30" s="45"/>
      <c r="K30" s="45"/>
      <c r="L30" s="45"/>
      <c r="M30" s="45"/>
      <c r="N30" s="25"/>
      <c r="O30" s="25"/>
    </row>
    <row r="31" spans="1:15" ht="47.25">
      <c r="B31" s="10"/>
      <c r="C31" s="10" t="s">
        <v>36</v>
      </c>
      <c r="D31" s="39" t="s">
        <v>37</v>
      </c>
      <c r="E31" s="20" t="str">
        <f>IF(F31="Y",G31,"")</f>
        <v/>
      </c>
      <c r="F31" s="21" t="s">
        <v>23</v>
      </c>
      <c r="G31" s="22" t="str">
        <f>IF(SUM(I31,K31,M31)=0,"",AVERAGE(I31,K31,M31))</f>
        <v/>
      </c>
      <c r="H31" s="23"/>
      <c r="I31" s="24">
        <v>0</v>
      </c>
      <c r="J31" s="24"/>
      <c r="K31" s="24">
        <v>0</v>
      </c>
      <c r="L31" s="24"/>
      <c r="M31" s="24">
        <v>0</v>
      </c>
      <c r="N31" s="10" t="str">
        <f>IF(F31="Y",IF(O31&gt;=$F$4,$E$4,$E$5),"Not tracked")</f>
        <v>Working</v>
      </c>
      <c r="O31" s="10">
        <f>MAX(I31,K31,M31)</f>
        <v>0</v>
      </c>
    </row>
    <row r="32" spans="1:15">
      <c r="B32" s="25" t="s">
        <v>38</v>
      </c>
      <c r="C32" s="25"/>
      <c r="D32" s="40" t="s">
        <v>39</v>
      </c>
      <c r="E32" s="44" t="str">
        <f>IF(E33&gt;0,E33,"")</f>
        <v/>
      </c>
      <c r="F32" s="31"/>
      <c r="G32" s="32"/>
      <c r="H32" s="45"/>
      <c r="I32" s="45"/>
      <c r="J32" s="45"/>
      <c r="K32" s="45"/>
      <c r="L32" s="45"/>
      <c r="M32" s="45"/>
      <c r="N32" s="25"/>
      <c r="O32" s="25"/>
    </row>
    <row r="33" spans="1:15" ht="47.25">
      <c r="B33" s="10"/>
      <c r="C33" s="10" t="s">
        <v>38</v>
      </c>
      <c r="D33" s="36" t="s">
        <v>40</v>
      </c>
      <c r="E33" s="20" t="str">
        <f>IF(F33="Y",G33,"")</f>
        <v/>
      </c>
      <c r="F33" s="21" t="s">
        <v>23</v>
      </c>
      <c r="G33" s="22" t="str">
        <f>IF(SUM(I33,K33,M33)=0,"",AVERAGE(I33,K33,M33))</f>
        <v/>
      </c>
      <c r="H33" s="23"/>
      <c r="I33" s="24">
        <v>0</v>
      </c>
      <c r="J33" s="24"/>
      <c r="K33" s="24">
        <v>0</v>
      </c>
      <c r="L33" s="24"/>
      <c r="M33" s="24">
        <v>0</v>
      </c>
      <c r="N33" s="10" t="str">
        <f>IF(F33="Y",IF(O33&gt;=$F$4,$E$4,$E$5),"Not tracked")</f>
        <v>Working</v>
      </c>
      <c r="O33" s="10">
        <f>MAX(I33,K33,M33)</f>
        <v>0</v>
      </c>
    </row>
    <row r="34" spans="1:15">
      <c r="B34" s="25" t="s">
        <v>41</v>
      </c>
      <c r="C34" s="25"/>
      <c r="D34" s="37"/>
      <c r="E34" s="44" t="str">
        <f>IF(E35&gt;0,E35,"")</f>
        <v/>
      </c>
      <c r="F34" s="31"/>
      <c r="G34" s="32"/>
      <c r="H34" s="45"/>
      <c r="I34" s="45"/>
      <c r="J34" s="45"/>
      <c r="K34" s="45"/>
      <c r="L34" s="45"/>
      <c r="M34" s="45"/>
      <c r="N34" s="25"/>
      <c r="O34" s="25"/>
    </row>
    <row r="35" spans="1:15">
      <c r="B35" s="10"/>
      <c r="C35" s="10" t="s">
        <v>41</v>
      </c>
      <c r="D35" s="36" t="s">
        <v>42</v>
      </c>
      <c r="E35" s="20" t="str">
        <f>IF(F35="Y",G35,"")</f>
        <v/>
      </c>
      <c r="F35" s="21" t="s">
        <v>23</v>
      </c>
      <c r="G35" s="22" t="str">
        <f>IF(SUM(I35,K35,M35)=0,"",AVERAGE(I35,K35,M35))</f>
        <v/>
      </c>
      <c r="H35" s="23"/>
      <c r="I35" s="24">
        <v>0</v>
      </c>
      <c r="J35" s="24"/>
      <c r="K35" s="24">
        <v>0</v>
      </c>
      <c r="L35" s="24"/>
      <c r="M35" s="24">
        <v>0</v>
      </c>
      <c r="N35" s="10" t="str">
        <f>IF(F35="Y",IF(O35&gt;=$F$4,$E$4,$E$5),"Not tracked")</f>
        <v>Working</v>
      </c>
      <c r="O35" s="10">
        <f>MAX(I35,K35,M35)</f>
        <v>0</v>
      </c>
    </row>
    <row r="36" spans="1:15">
      <c r="A36" s="11" t="s">
        <v>8</v>
      </c>
      <c r="B36" s="11"/>
      <c r="C36" s="11"/>
      <c r="D36" s="11"/>
      <c r="E36" s="46" t="str">
        <f>IF(SUM(E37,E39,E41,E43,E45,E47)=0,"",AVERAGE(E37,E39,E41,E43,E45,E47))</f>
        <v/>
      </c>
      <c r="F36" s="47" t="s">
        <v>12</v>
      </c>
      <c r="G36" s="48" t="s">
        <v>13</v>
      </c>
      <c r="H36" s="47" t="s">
        <v>14</v>
      </c>
      <c r="I36" s="47" t="s">
        <v>15</v>
      </c>
      <c r="J36" s="47" t="s">
        <v>16</v>
      </c>
      <c r="K36" s="47" t="s">
        <v>17</v>
      </c>
      <c r="L36" s="47" t="s">
        <v>18</v>
      </c>
      <c r="M36" s="47" t="s">
        <v>19</v>
      </c>
      <c r="N36" s="47" t="s">
        <v>77</v>
      </c>
      <c r="O36" s="47" t="s">
        <v>77</v>
      </c>
    </row>
    <row r="37" spans="1:15">
      <c r="B37" s="15" t="s">
        <v>43</v>
      </c>
      <c r="C37" s="15"/>
      <c r="D37" s="16"/>
      <c r="E37" s="44" t="str">
        <f>IF(E38&gt;0,E38,"")</f>
        <v/>
      </c>
      <c r="F37" s="31"/>
      <c r="G37" s="32"/>
      <c r="H37" s="25"/>
      <c r="I37" s="25"/>
      <c r="J37" s="25"/>
      <c r="K37" s="25"/>
      <c r="L37" s="25"/>
      <c r="M37" s="25"/>
      <c r="N37" s="25"/>
      <c r="O37" s="25"/>
    </row>
    <row r="38" spans="1:15" ht="31.5">
      <c r="B38" s="10"/>
      <c r="C38" s="10" t="s">
        <v>43</v>
      </c>
      <c r="D38" s="36" t="s">
        <v>44</v>
      </c>
      <c r="E38" s="20" t="str">
        <f>IF(F38="Y",G38,"")</f>
        <v/>
      </c>
      <c r="F38" s="21" t="s">
        <v>23</v>
      </c>
      <c r="G38" s="22" t="str">
        <f>IF(SUM(I38,K38,M38)=0,"",AVERAGE(I38,K38,M38))</f>
        <v/>
      </c>
      <c r="H38" s="23"/>
      <c r="I38" s="24">
        <v>0</v>
      </c>
      <c r="J38" s="24"/>
      <c r="K38" s="24">
        <v>0</v>
      </c>
      <c r="L38" s="24"/>
      <c r="M38" s="24">
        <v>0</v>
      </c>
      <c r="N38" s="10" t="str">
        <f>IF(F38="Y",IF(O38&gt;=$F$4,$E$4,$E$5),"Not tracked")</f>
        <v>Working</v>
      </c>
      <c r="O38" s="10">
        <f>MAX(I38,K38,M38)</f>
        <v>0</v>
      </c>
    </row>
    <row r="39" spans="1:15">
      <c r="B39" s="25" t="s">
        <v>45</v>
      </c>
      <c r="C39" s="25"/>
      <c r="D39" s="37"/>
      <c r="E39" s="44" t="str">
        <f>IF(E40&gt;0,E40,"")</f>
        <v/>
      </c>
      <c r="F39" s="31"/>
      <c r="G39" s="32"/>
      <c r="H39" s="45"/>
      <c r="I39" s="45"/>
      <c r="J39" s="45"/>
      <c r="K39" s="45"/>
      <c r="L39" s="45"/>
      <c r="M39" s="45"/>
      <c r="N39" s="25"/>
      <c r="O39" s="25"/>
    </row>
    <row r="40" spans="1:15" ht="31.5">
      <c r="B40" s="10"/>
      <c r="C40" s="10" t="s">
        <v>45</v>
      </c>
      <c r="D40" s="36" t="s">
        <v>46</v>
      </c>
      <c r="E40" s="20" t="str">
        <f>IF(F40="Y",G40,"")</f>
        <v/>
      </c>
      <c r="F40" s="21" t="s">
        <v>23</v>
      </c>
      <c r="G40" s="22" t="str">
        <f>IF(SUM(I40,K40,M40)=0,"",AVERAGE(I40,K40,M40))</f>
        <v/>
      </c>
      <c r="H40" s="23"/>
      <c r="I40" s="24">
        <v>0</v>
      </c>
      <c r="J40" s="24"/>
      <c r="K40" s="24">
        <v>0</v>
      </c>
      <c r="L40" s="24"/>
      <c r="M40" s="24">
        <v>0</v>
      </c>
      <c r="N40" s="10" t="str">
        <f>IF(F40="Y",IF(O40&gt;=$F$4,$E$4,$E$5),"Not tracked")</f>
        <v>Working</v>
      </c>
      <c r="O40" s="10">
        <f>MAX(I40,K40,M40)</f>
        <v>0</v>
      </c>
    </row>
    <row r="41" spans="1:15">
      <c r="B41" s="25" t="s">
        <v>47</v>
      </c>
      <c r="C41" s="25"/>
      <c r="D41" s="37"/>
      <c r="E41" s="44" t="str">
        <f>IF(E42&gt;0,E42,"")</f>
        <v/>
      </c>
      <c r="F41" s="31"/>
      <c r="G41" s="32"/>
      <c r="H41" s="45"/>
      <c r="I41" s="45"/>
      <c r="J41" s="45"/>
      <c r="K41" s="45"/>
      <c r="L41" s="45"/>
      <c r="M41" s="45"/>
      <c r="N41" s="25"/>
      <c r="O41" s="25"/>
    </row>
    <row r="42" spans="1:15" ht="47.25">
      <c r="B42" s="10"/>
      <c r="C42" s="10" t="s">
        <v>47</v>
      </c>
      <c r="D42" s="41" t="s">
        <v>48</v>
      </c>
      <c r="E42" s="20" t="str">
        <f>IF(F42="Y",G42,"")</f>
        <v/>
      </c>
      <c r="F42" s="21" t="s">
        <v>23</v>
      </c>
      <c r="G42" s="22" t="str">
        <f>IF(SUM(I42,K42,M42)=0,"",AVERAGE(I42,K42,M42))</f>
        <v/>
      </c>
      <c r="H42" s="23"/>
      <c r="I42" s="24">
        <v>0</v>
      </c>
      <c r="J42" s="24"/>
      <c r="K42" s="24">
        <v>0</v>
      </c>
      <c r="L42" s="24"/>
      <c r="M42" s="24">
        <v>0</v>
      </c>
      <c r="N42" s="10" t="str">
        <f>IF(F42="Y",IF(O42&gt;=$F$4,$E$4,$E$5),"Not tracked")</f>
        <v>Working</v>
      </c>
      <c r="O42" s="10">
        <f>MAX(I42,K42,M42)</f>
        <v>0</v>
      </c>
    </row>
    <row r="43" spans="1:15">
      <c r="B43" s="25" t="s">
        <v>49</v>
      </c>
      <c r="C43" s="25"/>
      <c r="D43" s="42" t="s">
        <v>29</v>
      </c>
      <c r="E43" s="44" t="str">
        <f>IF(E44&gt;0,E44,"")</f>
        <v/>
      </c>
      <c r="F43" s="31"/>
      <c r="G43" s="32"/>
      <c r="H43" s="45"/>
      <c r="I43" s="45"/>
      <c r="J43" s="45"/>
      <c r="K43" s="45"/>
      <c r="L43" s="45"/>
      <c r="M43" s="45"/>
      <c r="N43" s="25"/>
      <c r="O43" s="25"/>
    </row>
    <row r="44" spans="1:15" ht="47.25">
      <c r="B44" s="26"/>
      <c r="C44" s="26" t="s">
        <v>49</v>
      </c>
      <c r="D44" s="43" t="s">
        <v>50</v>
      </c>
      <c r="E44" s="20" t="str">
        <f>IF(F44="Y",G44,"")</f>
        <v/>
      </c>
      <c r="F44" s="21" t="s">
        <v>23</v>
      </c>
      <c r="G44" s="22" t="str">
        <f>IF(SUM(I44,K44,M44)=0,"",AVERAGE(I44,K44,M44))</f>
        <v/>
      </c>
      <c r="H44" s="23"/>
      <c r="I44" s="24">
        <v>0</v>
      </c>
      <c r="J44" s="24"/>
      <c r="K44" s="24">
        <v>0</v>
      </c>
      <c r="L44" s="24"/>
      <c r="M44" s="24">
        <v>0</v>
      </c>
      <c r="N44" s="10" t="str">
        <f>IF(F44="Y",IF(O44&gt;=$F$4,$E$4,$E$5),"Not tracked")</f>
        <v>Working</v>
      </c>
      <c r="O44" s="10">
        <f>MAX(I44,K44,M44)</f>
        <v>0</v>
      </c>
    </row>
    <row r="45" spans="1:15">
      <c r="B45" s="15" t="s">
        <v>51</v>
      </c>
      <c r="C45" s="15"/>
      <c r="D45" s="15"/>
      <c r="E45" s="44" t="str">
        <f>IF(E46&gt;0,E46,"")</f>
        <v/>
      </c>
      <c r="F45" s="31"/>
      <c r="G45" s="32"/>
      <c r="H45" s="45"/>
      <c r="I45" s="45"/>
      <c r="J45" s="45"/>
      <c r="K45" s="45"/>
      <c r="L45" s="45"/>
      <c r="M45" s="45"/>
      <c r="N45" s="25"/>
      <c r="O45" s="25"/>
    </row>
    <row r="46" spans="1:15">
      <c r="B46" s="10"/>
      <c r="C46" s="10" t="s">
        <v>51</v>
      </c>
      <c r="D46" s="36" t="s">
        <v>52</v>
      </c>
      <c r="E46" s="20" t="str">
        <f>IF(F46="Y",G46,"")</f>
        <v/>
      </c>
      <c r="F46" s="21" t="s">
        <v>23</v>
      </c>
      <c r="G46" s="22" t="str">
        <f>IF(SUM(I46,K46,M46)=0,"",AVERAGE(I46,K46,M46))</f>
        <v/>
      </c>
      <c r="H46" s="23"/>
      <c r="I46" s="24">
        <v>0</v>
      </c>
      <c r="J46" s="24"/>
      <c r="K46" s="24">
        <v>0</v>
      </c>
      <c r="L46" s="24"/>
      <c r="M46" s="24">
        <v>0</v>
      </c>
      <c r="N46" s="10" t="str">
        <f>IF(F46="Y",IF(O46&gt;=$F$4,$E$4,$E$5),"Not tracked")</f>
        <v>Working</v>
      </c>
      <c r="O46" s="10">
        <f>MAX(I46,K46,M46)</f>
        <v>0</v>
      </c>
    </row>
    <row r="47" spans="1:15">
      <c r="B47" s="25" t="s">
        <v>53</v>
      </c>
      <c r="C47" s="25"/>
      <c r="D47" s="40" t="s">
        <v>54</v>
      </c>
      <c r="E47" s="44" t="str">
        <f>IF(SUM(E48:E49)=0,"",AVERAGE(E48:E49))</f>
        <v/>
      </c>
      <c r="F47" s="31"/>
      <c r="G47" s="32"/>
      <c r="H47" s="45"/>
      <c r="I47" s="45"/>
      <c r="J47" s="45"/>
      <c r="K47" s="45"/>
      <c r="L47" s="45"/>
      <c r="M47" s="45"/>
      <c r="N47" s="25"/>
      <c r="O47" s="25"/>
    </row>
    <row r="48" spans="1:15" ht="47.25">
      <c r="B48" s="10"/>
      <c r="C48" s="10" t="s">
        <v>55</v>
      </c>
      <c r="D48" s="36" t="s">
        <v>56</v>
      </c>
      <c r="E48" s="20" t="str">
        <f>IF(F48="Y",G48,"")</f>
        <v/>
      </c>
      <c r="F48" s="21" t="s">
        <v>23</v>
      </c>
      <c r="G48" s="22" t="str">
        <f>IF(SUM(I48,K48,M48)=0,"",AVERAGE(I48,K48,M48))</f>
        <v/>
      </c>
      <c r="H48" s="23"/>
      <c r="I48" s="24">
        <v>0</v>
      </c>
      <c r="J48" s="24"/>
      <c r="K48" s="24">
        <v>0</v>
      </c>
      <c r="L48" s="24"/>
      <c r="M48" s="24">
        <v>0</v>
      </c>
      <c r="N48" s="10" t="str">
        <f>IF(F48="Y",IF(O48&gt;=$F$4,$E$4,$E$5),"Not tracked")</f>
        <v>Working</v>
      </c>
      <c r="O48" s="10">
        <f>MAX(I48,K48,M48)</f>
        <v>0</v>
      </c>
    </row>
    <row r="49" spans="1:15" ht="31.5">
      <c r="B49" s="10"/>
      <c r="C49" s="10" t="s">
        <v>57</v>
      </c>
      <c r="D49" s="36" t="s">
        <v>58</v>
      </c>
      <c r="E49" s="20" t="str">
        <f>IF(F49="Y",G49,"")</f>
        <v/>
      </c>
      <c r="F49" s="21" t="s">
        <v>23</v>
      </c>
      <c r="G49" s="22" t="str">
        <f>IF(SUM(I49,K49,M49)=0,"",AVERAGE(I49,K49,M49))</f>
        <v/>
      </c>
      <c r="H49" s="23"/>
      <c r="I49" s="24">
        <v>0</v>
      </c>
      <c r="J49" s="24"/>
      <c r="K49" s="24">
        <v>0</v>
      </c>
      <c r="L49" s="24"/>
      <c r="M49" s="24">
        <v>0</v>
      </c>
      <c r="N49" s="10" t="str">
        <f>IF(F49="Y",IF(O49&gt;=$F$4,$E$4,$E$5),"Not tracked")</f>
        <v>Working</v>
      </c>
      <c r="O49" s="10">
        <f>MAX(I49,K49,M49)</f>
        <v>0</v>
      </c>
    </row>
    <row r="50" spans="1:15">
      <c r="A50" s="28" t="s">
        <v>9</v>
      </c>
      <c r="B50" s="28"/>
      <c r="C50" s="28"/>
      <c r="D50" s="29"/>
      <c r="E50" s="49" t="str">
        <f>IF(SUM(E51,E53,E55)=0,"",AVERAGE(E51,E53,E55))</f>
        <v/>
      </c>
      <c r="F50" s="47" t="s">
        <v>12</v>
      </c>
      <c r="G50" s="50" t="s">
        <v>13</v>
      </c>
      <c r="H50" s="51" t="s">
        <v>14</v>
      </c>
      <c r="I50" s="51" t="s">
        <v>15</v>
      </c>
      <c r="J50" s="51" t="s">
        <v>16</v>
      </c>
      <c r="K50" s="51" t="s">
        <v>17</v>
      </c>
      <c r="L50" s="51" t="s">
        <v>18</v>
      </c>
      <c r="M50" s="51" t="s">
        <v>19</v>
      </c>
      <c r="N50" s="47" t="s">
        <v>77</v>
      </c>
      <c r="O50" s="47" t="s">
        <v>77</v>
      </c>
    </row>
    <row r="51" spans="1:15">
      <c r="B51" s="15" t="s">
        <v>59</v>
      </c>
      <c r="C51" s="15"/>
      <c r="D51" s="30"/>
      <c r="E51" s="44" t="str">
        <f>IF(E52&gt;0,E52,"")</f>
        <v/>
      </c>
      <c r="F51" s="31"/>
      <c r="G51" s="32"/>
      <c r="H51" s="25"/>
      <c r="I51" s="25"/>
      <c r="J51" s="25"/>
      <c r="K51" s="25"/>
      <c r="L51" s="25"/>
      <c r="M51" s="25"/>
      <c r="N51" s="25"/>
      <c r="O51" s="25"/>
    </row>
    <row r="52" spans="1:15" ht="31.5">
      <c r="B52" s="10"/>
      <c r="C52" s="10" t="s">
        <v>59</v>
      </c>
      <c r="D52" s="36" t="s">
        <v>60</v>
      </c>
      <c r="E52" s="20" t="str">
        <f>IF(F52="Y",G52,"")</f>
        <v/>
      </c>
      <c r="F52" s="21" t="s">
        <v>23</v>
      </c>
      <c r="G52" s="22" t="str">
        <f>IF(SUM(I52,K52,M52)=0,"",AVERAGE(I52,K52,M52))</f>
        <v/>
      </c>
      <c r="H52" s="23"/>
      <c r="I52" s="24">
        <v>0</v>
      </c>
      <c r="J52" s="24"/>
      <c r="K52" s="24">
        <v>0</v>
      </c>
      <c r="L52" s="24"/>
      <c r="M52" s="24">
        <v>0</v>
      </c>
      <c r="N52" s="10" t="str">
        <f>IF(F52="Y",IF(O52&gt;=$F$4,$E$4,$E$5),"Not tracked")</f>
        <v>Working</v>
      </c>
      <c r="O52" s="10">
        <f>MAX(I52,K52,M52)</f>
        <v>0</v>
      </c>
    </row>
    <row r="53" spans="1:15">
      <c r="B53" s="25" t="s">
        <v>61</v>
      </c>
      <c r="C53" s="25"/>
      <c r="D53" s="37"/>
      <c r="E53" s="44" t="str">
        <f>IF(E54&gt;0,E54,"")</f>
        <v/>
      </c>
      <c r="F53" s="31"/>
      <c r="G53" s="32"/>
      <c r="H53" s="25"/>
      <c r="I53" s="25"/>
      <c r="J53" s="25"/>
      <c r="K53" s="25"/>
      <c r="L53" s="25"/>
      <c r="M53" s="25"/>
      <c r="N53" s="25"/>
      <c r="O53" s="25"/>
    </row>
    <row r="54" spans="1:15" ht="47.25">
      <c r="B54" s="10"/>
      <c r="C54" s="10" t="s">
        <v>61</v>
      </c>
      <c r="D54" s="36" t="s">
        <v>62</v>
      </c>
      <c r="E54" s="20" t="str">
        <f>IF(F54="Y",G54,"")</f>
        <v/>
      </c>
      <c r="F54" s="21" t="s">
        <v>23</v>
      </c>
      <c r="G54" s="22" t="str">
        <f>IF(SUM(I54,K54,M54)=0,"",AVERAGE(I54,K54,M54))</f>
        <v/>
      </c>
      <c r="H54" s="23"/>
      <c r="I54" s="24">
        <v>0</v>
      </c>
      <c r="J54" s="24"/>
      <c r="K54" s="24">
        <v>0</v>
      </c>
      <c r="L54" s="24"/>
      <c r="M54" s="24">
        <v>0</v>
      </c>
      <c r="N54" s="10" t="str">
        <f>IF(F54="Y",IF(O54&gt;=$F$4,$E$4,$E$5),"Not tracked")</f>
        <v>Working</v>
      </c>
      <c r="O54" s="10">
        <f>MAX(I54,K54,M54)</f>
        <v>0</v>
      </c>
    </row>
    <row r="55" spans="1:15">
      <c r="B55" s="25" t="s">
        <v>63</v>
      </c>
      <c r="C55" s="25"/>
      <c r="D55" s="37"/>
      <c r="E55" s="44" t="str">
        <f>IF(E56&gt;0,E56,"")</f>
        <v/>
      </c>
      <c r="F55" s="31"/>
      <c r="G55" s="32"/>
      <c r="H55" s="25"/>
      <c r="I55" s="25"/>
      <c r="J55" s="25"/>
      <c r="K55" s="25"/>
      <c r="L55" s="25"/>
      <c r="M55" s="25"/>
      <c r="N55" s="25"/>
      <c r="O55" s="25"/>
    </row>
    <row r="56" spans="1:15" ht="31.5">
      <c r="B56" s="10"/>
      <c r="C56" s="10" t="s">
        <v>63</v>
      </c>
      <c r="D56" s="36" t="s">
        <v>64</v>
      </c>
      <c r="E56" s="20" t="str">
        <f>IF(F56="Y",G56,"")</f>
        <v/>
      </c>
      <c r="F56" s="21" t="s">
        <v>23</v>
      </c>
      <c r="G56" s="22" t="str">
        <f>IF(SUM(I56,K56,M56)=0,"",AVERAGE(I56,K56,M56))</f>
        <v/>
      </c>
      <c r="H56" s="23"/>
      <c r="I56" s="24">
        <v>0</v>
      </c>
      <c r="J56" s="24"/>
      <c r="K56" s="24">
        <v>0</v>
      </c>
      <c r="L56" s="24"/>
      <c r="M56" s="24">
        <v>0</v>
      </c>
      <c r="N56" s="10" t="str">
        <f>IF(F56="Y",IF(O56&gt;=$F$4,$E$4,$E$5),"Not tracked")</f>
        <v>Working</v>
      </c>
      <c r="O56" s="10">
        <f>MAX(I56,K56,M56)</f>
        <v>0</v>
      </c>
    </row>
    <row r="57" spans="1:15">
      <c r="A57" s="28" t="s">
        <v>10</v>
      </c>
      <c r="B57" s="28"/>
      <c r="C57" s="28"/>
      <c r="D57" s="28"/>
      <c r="E57" s="49" t="str">
        <f>IF(SUM(E58,E60,E62,E64,E66,E68)=0,"",AVERAGE(E58,E60,E62,E64,E66,E68))</f>
        <v/>
      </c>
      <c r="F57" s="47" t="s">
        <v>12</v>
      </c>
      <c r="G57" s="50" t="s">
        <v>13</v>
      </c>
      <c r="H57" s="51" t="s">
        <v>14</v>
      </c>
      <c r="I57" s="51" t="s">
        <v>15</v>
      </c>
      <c r="J57" s="51" t="s">
        <v>16</v>
      </c>
      <c r="K57" s="51" t="s">
        <v>17</v>
      </c>
      <c r="L57" s="51" t="s">
        <v>18</v>
      </c>
      <c r="M57" s="51" t="s">
        <v>19</v>
      </c>
      <c r="N57" s="47" t="s">
        <v>77</v>
      </c>
      <c r="O57" s="47" t="s">
        <v>77</v>
      </c>
    </row>
    <row r="58" spans="1:15">
      <c r="B58" s="25" t="s">
        <v>65</v>
      </c>
      <c r="C58" s="25"/>
      <c r="D58" s="37"/>
      <c r="E58" s="44" t="str">
        <f>IF(E59&gt;0,E59,"")</f>
        <v/>
      </c>
      <c r="F58" s="31"/>
      <c r="G58" s="32"/>
      <c r="H58" s="25"/>
      <c r="I58" s="25"/>
      <c r="J58" s="25"/>
      <c r="K58" s="25"/>
      <c r="L58" s="25"/>
      <c r="M58" s="25"/>
      <c r="N58" s="25"/>
      <c r="O58" s="25"/>
    </row>
    <row r="59" spans="1:15" ht="47.25">
      <c r="B59" s="10"/>
      <c r="C59" s="10" t="s">
        <v>65</v>
      </c>
      <c r="D59" s="36" t="s">
        <v>66</v>
      </c>
      <c r="E59" s="20" t="str">
        <f>IF(F59="Y",G59,"")</f>
        <v/>
      </c>
      <c r="F59" s="21" t="s">
        <v>23</v>
      </c>
      <c r="G59" s="22" t="str">
        <f>IF(SUM(I59,K59,M59)=0,"",AVERAGE(I59,K59,M59))</f>
        <v/>
      </c>
      <c r="H59" s="23"/>
      <c r="I59" s="24">
        <v>0</v>
      </c>
      <c r="J59" s="24"/>
      <c r="K59" s="24">
        <v>0</v>
      </c>
      <c r="L59" s="24"/>
      <c r="M59" s="24">
        <v>0</v>
      </c>
      <c r="N59" s="10" t="str">
        <f>IF(F59="Y",IF(O59&gt;=$F$4,$E$4,$E$5),"Not tracked")</f>
        <v>Working</v>
      </c>
      <c r="O59" s="10">
        <f>MAX(I59,K59,M59)</f>
        <v>0</v>
      </c>
    </row>
    <row r="60" spans="1:15">
      <c r="B60" s="25" t="s">
        <v>67</v>
      </c>
      <c r="C60" s="25"/>
      <c r="D60" s="37"/>
      <c r="E60" s="44" t="str">
        <f>IF(E61&gt;0,E61,"")</f>
        <v/>
      </c>
      <c r="F60" s="31"/>
      <c r="G60" s="32"/>
      <c r="H60" s="25"/>
      <c r="I60" s="25"/>
      <c r="J60" s="25"/>
      <c r="K60" s="25"/>
      <c r="L60" s="25"/>
      <c r="M60" s="25"/>
      <c r="N60" s="25"/>
      <c r="O60" s="25"/>
    </row>
    <row r="61" spans="1:15">
      <c r="B61" s="10"/>
      <c r="C61" s="10" t="s">
        <v>67</v>
      </c>
      <c r="D61" s="36" t="s">
        <v>68</v>
      </c>
      <c r="E61" s="20" t="str">
        <f>IF(F61="Y",G61,"")</f>
        <v/>
      </c>
      <c r="F61" s="21" t="s">
        <v>23</v>
      </c>
      <c r="G61" s="22" t="str">
        <f>IF(SUM(I61,K61,M61)=0,"",AVERAGE(I61,K61,M61))</f>
        <v/>
      </c>
      <c r="H61" s="23"/>
      <c r="I61" s="24">
        <v>0</v>
      </c>
      <c r="J61" s="24"/>
      <c r="K61" s="24">
        <v>0</v>
      </c>
      <c r="L61" s="24"/>
      <c r="M61" s="24">
        <v>0</v>
      </c>
      <c r="N61" s="10" t="str">
        <f>IF(F61="Y",IF(O61&gt;=$F$4,$E$4,$E$5),"Not tracked")</f>
        <v>Working</v>
      </c>
      <c r="O61" s="10">
        <f>MAX(I61,K61,M61)</f>
        <v>0</v>
      </c>
    </row>
    <row r="62" spans="1:15">
      <c r="B62" s="25" t="s">
        <v>69</v>
      </c>
      <c r="C62" s="25"/>
      <c r="D62" s="37"/>
      <c r="E62" s="44" t="str">
        <f>IF(E63&gt;0,E63,"")</f>
        <v/>
      </c>
      <c r="F62" s="31"/>
      <c r="G62" s="32"/>
      <c r="H62" s="25"/>
      <c r="I62" s="25"/>
      <c r="J62" s="25"/>
      <c r="K62" s="25"/>
      <c r="L62" s="25"/>
      <c r="M62" s="25"/>
      <c r="N62" s="25"/>
      <c r="O62" s="25"/>
    </row>
    <row r="63" spans="1:15" ht="31.5">
      <c r="B63" s="10"/>
      <c r="C63" s="10" t="s">
        <v>69</v>
      </c>
      <c r="D63" s="36" t="s">
        <v>70</v>
      </c>
      <c r="E63" s="20" t="str">
        <f>IF(F63="Y",G63,"")</f>
        <v/>
      </c>
      <c r="F63" s="21" t="s">
        <v>23</v>
      </c>
      <c r="G63" s="22" t="str">
        <f>IF(SUM(I63,K63,M63)=0,"",AVERAGE(I63,K63,M63))</f>
        <v/>
      </c>
      <c r="H63" s="23"/>
      <c r="I63" s="24">
        <v>0</v>
      </c>
      <c r="J63" s="24"/>
      <c r="K63" s="24">
        <v>0</v>
      </c>
      <c r="L63" s="24"/>
      <c r="M63" s="24">
        <v>0</v>
      </c>
      <c r="N63" s="10" t="str">
        <f>IF(F63="Y",IF(O63&gt;=$F$4,$E$4,$E$5),"Not tracked")</f>
        <v>Working</v>
      </c>
      <c r="O63" s="10">
        <f>MAX(I63,K63,M63)</f>
        <v>0</v>
      </c>
    </row>
    <row r="64" spans="1:15">
      <c r="B64" s="25" t="s">
        <v>71</v>
      </c>
      <c r="C64" s="25"/>
      <c r="D64" s="37"/>
      <c r="E64" s="44" t="str">
        <f>IF(E65&gt;0,E65,"")</f>
        <v/>
      </c>
      <c r="F64" s="31"/>
      <c r="G64" s="32"/>
      <c r="H64" s="25"/>
      <c r="I64" s="25"/>
      <c r="J64" s="25"/>
      <c r="K64" s="25"/>
      <c r="L64" s="25"/>
      <c r="M64" s="25"/>
      <c r="N64" s="25"/>
      <c r="O64" s="25"/>
    </row>
    <row r="65" spans="2:15" ht="63">
      <c r="B65" s="10"/>
      <c r="C65" s="10" t="s">
        <v>71</v>
      </c>
      <c r="D65" s="36" t="s">
        <v>72</v>
      </c>
      <c r="E65" s="20" t="str">
        <f>IF(F65="Y",G65,"")</f>
        <v/>
      </c>
      <c r="F65" s="21" t="s">
        <v>23</v>
      </c>
      <c r="G65" s="22" t="str">
        <f>IF(SUM(I65,K65,M65)=0,"",AVERAGE(I65,K65,M65))</f>
        <v/>
      </c>
      <c r="H65" s="23"/>
      <c r="I65" s="24">
        <v>0</v>
      </c>
      <c r="J65" s="24"/>
      <c r="K65" s="24">
        <v>0</v>
      </c>
      <c r="L65" s="24"/>
      <c r="M65" s="24">
        <v>0</v>
      </c>
      <c r="N65" s="10" t="str">
        <f>IF(F65="Y",IF(O65&gt;=$F$4,$E$4,$E$5),"Not tracked")</f>
        <v>Working</v>
      </c>
      <c r="O65" s="10">
        <f>MAX(I65,K65,M65)</f>
        <v>0</v>
      </c>
    </row>
    <row r="66" spans="2:15">
      <c r="B66" s="25" t="s">
        <v>73</v>
      </c>
      <c r="C66" s="25"/>
      <c r="D66" s="37"/>
      <c r="E66" s="44" t="str">
        <f>IF(E67&gt;0,E67,"")</f>
        <v/>
      </c>
      <c r="F66" s="31"/>
      <c r="G66" s="32"/>
      <c r="H66" s="25"/>
      <c r="I66" s="25"/>
      <c r="J66" s="25"/>
      <c r="K66" s="25"/>
      <c r="L66" s="25"/>
      <c r="M66" s="25"/>
      <c r="N66" s="25"/>
      <c r="O66" s="25"/>
    </row>
    <row r="67" spans="2:15" ht="31.5">
      <c r="B67" s="10"/>
      <c r="C67" s="10" t="s">
        <v>73</v>
      </c>
      <c r="D67" s="36" t="s">
        <v>74</v>
      </c>
      <c r="E67" s="20" t="str">
        <f>IF(F67="Y",G67,"")</f>
        <v/>
      </c>
      <c r="F67" s="21" t="s">
        <v>23</v>
      </c>
      <c r="G67" s="22" t="str">
        <f>IF(SUM(I67,K67,M67)=0,"",AVERAGE(I67,K67,M67))</f>
        <v/>
      </c>
      <c r="H67" s="23"/>
      <c r="I67" s="24">
        <v>0</v>
      </c>
      <c r="J67" s="24"/>
      <c r="K67" s="24">
        <v>0</v>
      </c>
      <c r="L67" s="24"/>
      <c r="M67" s="24">
        <v>0</v>
      </c>
      <c r="N67" s="10" t="str">
        <f>IF(F67="Y",IF(O67&gt;=$F$4,$E$4,$E$5),"Not tracked")</f>
        <v>Working</v>
      </c>
      <c r="O67" s="10">
        <f>MAX(I67,K67,M67)</f>
        <v>0</v>
      </c>
    </row>
    <row r="68" spans="2:15">
      <c r="B68" s="25" t="s">
        <v>75</v>
      </c>
      <c r="C68" s="25"/>
      <c r="D68" s="37"/>
      <c r="E68" s="44" t="str">
        <f>IF(E69&gt;0,E69,"")</f>
        <v/>
      </c>
      <c r="F68" s="31"/>
      <c r="G68" s="32"/>
      <c r="H68" s="25"/>
      <c r="I68" s="25"/>
      <c r="J68" s="25"/>
      <c r="K68" s="25"/>
      <c r="L68" s="25"/>
      <c r="M68" s="25"/>
      <c r="N68" s="25"/>
      <c r="O68" s="25"/>
    </row>
    <row r="69" spans="2:15" ht="31.5">
      <c r="B69" s="10"/>
      <c r="C69" s="10" t="s">
        <v>75</v>
      </c>
      <c r="D69" s="36" t="s">
        <v>76</v>
      </c>
      <c r="E69" s="20" t="str">
        <f>IF(F69="Y",G69,"")</f>
        <v/>
      </c>
      <c r="F69" s="21" t="s">
        <v>23</v>
      </c>
      <c r="G69" s="22" t="str">
        <f>IF(SUM(I69,K69,M69)=0,"",AVERAGE(I69,K69,M69))</f>
        <v/>
      </c>
      <c r="H69" s="23"/>
      <c r="I69" s="24">
        <v>0</v>
      </c>
      <c r="J69" s="24"/>
      <c r="K69" s="24">
        <v>0</v>
      </c>
      <c r="L69" s="24"/>
      <c r="M69" s="24">
        <v>0</v>
      </c>
      <c r="N69" s="10" t="str">
        <f>IF(F69="Y",IF(O69&gt;=$F$4,$E$4,$E$5),"Not tracked")</f>
        <v>Working</v>
      </c>
      <c r="O69" s="10">
        <f>MAX(I69,K69,M69)</f>
        <v>0</v>
      </c>
    </row>
  </sheetData>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otalTime>319</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Master 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DCREVIDEO</cp:lastModifiedBy>
  <cp:revision>6</cp:revision>
  <dcterms:created xsi:type="dcterms:W3CDTF">2012-08-12T15:13:53Z</dcterms:created>
  <dcterms:modified xsi:type="dcterms:W3CDTF">2012-10-25T05:26:46Z</dcterms:modified>
</cp:coreProperties>
</file>